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06 久慈市（0311）●〇済\"/>
    </mc:Choice>
  </mc:AlternateContent>
  <xr:revisionPtr revIDLastSave="0" documentId="13_ncr:1_{B451F5B3-3645-408B-B774-0A8698979B76}" xr6:coauthVersionLast="47" xr6:coauthVersionMax="47" xr10:uidLastSave="{00000000-0000-0000-0000-000000000000}"/>
  <bookViews>
    <workbookView xWindow="-28920" yWindow="30" windowWidth="29040" windowHeight="15720" tabRatio="7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BE34" i="10" l="1"/>
  <c r="BW34" i="10" s="1"/>
  <c r="BW35" i="10" s="1"/>
  <c r="BW36" i="10" s="1"/>
  <c r="BW37" i="10" s="1"/>
  <c r="BW38" i="10" s="1"/>
  <c r="CO34" i="10" l="1"/>
  <c r="CO35" i="10" s="1"/>
  <c r="CO36" i="10" s="1"/>
</calcChain>
</file>

<file path=xl/sharedStrings.xml><?xml version="1.0" encoding="utf-8"?>
<sst xmlns="http://schemas.openxmlformats.org/spreadsheetml/2006/main" count="1073" uniqueCount="568">
  <si>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</si>
  <si>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</si>
  <si>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</si>
  <si>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</si>
  <si>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</si>
  <si>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</si>
  <si>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</si>
  <si>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</si>
  <si>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</si>
  <si>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</si>
  <si>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</si>
  <si>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</si>
  <si>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</si>
  <si>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</si>
  <si>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</si>
  <si>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</si>
  <si>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</si>
  <si>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</si>
  <si>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</si>
  <si>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</si>
  <si>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</si>
  <si>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</si>
  <si>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</si>
  <si>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</si>
  <si>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</si>
  <si>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</si>
  <si>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</si>
  <si>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</si>
  <si>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</si>
  <si>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</si>
  <si>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</si>
  <si>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</si>
  <si>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</si>
  <si>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</si>
  <si>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</si>
  <si>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</si>
  <si>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</si>
  <si>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</si>
  <si>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</si>
  <si>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</si>
  <si>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</si>
  <si>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</si>
  <si>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</si>
  <si>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</si>
  <si>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</si>
  <si>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</si>
  <si>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</si>
  <si>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</si>
  <si>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</si>
  <si>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</si>
  <si>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</si>
  <si>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</si>
  <si>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</si>
  <si>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</si>
  <si>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</si>
  <si>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</si>
  <si>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</si>
  <si>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</si>
  <si>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</si>
  <si>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</si>
  <si>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</si>
  <si>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</si>
  <si>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</si>
  <si>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</si>
  <si>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</si>
  <si>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</si>
  <si>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</si>
  <si>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</si>
  <si>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</si>
  <si>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</si>
  <si>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</si>
  <si>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</si>
  <si>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</si>
  <si>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</si>
  <si>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</si>
  <si>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</si>
  <si>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</si>
  <si>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</si>
  <si>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</si>
  <si>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</si>
  <si>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</si>
  <si>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</si>
  <si>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</si>
  <si>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</si>
  <si>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</si>
  <si>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</si>
  <si>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</si>
  <si>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</si>
  <si>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</si>
  <si>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</si>
  <si>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</si>
  <si>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</si>
  <si>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</si>
  <si>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</si>
  <si>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久慈市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</si>
  <si>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</si>
  <si>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</si>
  <si>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</si>
  <si>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</si>
  <si>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</si>
  <si>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</si>
  <si>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</si>
  <si>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</si>
  <si>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</si>
  <si>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</si>
  <si>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</si>
  <si>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</si>
  <si>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</si>
  <si>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</si>
  <si>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</si>
  <si>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</si>
  <si>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</si>
  <si>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</si>
  <si>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</si>
  <si>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</si>
  <si>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</si>
  <si>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</si>
  <si>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</si>
  <si>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</si>
  <si>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</si>
  <si>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</si>
  <si>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</si>
  <si>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</si>
  <si>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</si>
  <si>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</si>
  <si>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</si>
  <si>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</si>
  <si>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</si>
  <si>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</si>
  <si>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</si>
  <si>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</si>
  <si>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</si>
  <si>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</si>
  <si>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</si>
  <si>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</si>
  <si>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</si>
  <si>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</si>
  <si>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</si>
  <si>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</si>
  <si>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</si>
  <si>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</si>
  <si>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</si>
  <si>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</si>
  <si>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</si>
  <si>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</si>
  <si>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</si>
  <si>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</si>
  <si>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</si>
  <si>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</si>
  <si>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</si>
  <si>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</si>
  <si>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</si>
  <si>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</si>
  <si>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</si>
  <si>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</si>
  <si>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</si>
  <si>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</si>
  <si>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</si>
  <si>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</si>
  <si>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</si>
  <si>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</si>
  <si>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</si>
  <si>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</si>
  <si>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</si>
  <si>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</si>
  <si>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</si>
  <si>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</si>
  <si>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</si>
  <si>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</si>
  <si>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</si>
  <si>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</si>
  <si>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</si>
  <si>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</si>
  <si>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</si>
  <si>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</si>
  <si>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</si>
  <si>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</si>
  <si>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</si>
  <si>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</si>
  <si>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</si>
  <si>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</si>
  <si>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</si>
  <si>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</si>
  <si>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</si>
  <si>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</si>
  <si>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</si>
  <si>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</si>
  <si>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</si>
  <si>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</si>
  <si>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</si>
  <si>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</si>
  <si>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</si>
  <si>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</si>
  <si>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</si>
  <si>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</si>
  <si>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</si>
  <si>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</si>
  <si>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</si>
  <si>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</si>
  <si>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</si>
  <si>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</si>
  <si>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</si>
  <si>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</si>
  <si>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</si>
  <si>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岩手県久慈市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</si>
  <si>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</si>
  <si>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</si>
  <si>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</si>
  <si>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</si>
  <si>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</si>
  <si>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</si>
  <si>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</si>
  <si>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</si>
  <si>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</si>
  <si>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</si>
  <si>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</si>
  <si>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</si>
  <si>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</si>
  <si>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</si>
  <si>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</si>
  <si>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</si>
  <si>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</si>
  <si>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</si>
  <si>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</si>
  <si>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</si>
  <si>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</si>
  <si>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</si>
  <si>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</si>
  <si>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</si>
  <si>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</si>
  <si>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</si>
  <si>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</si>
  <si>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</si>
  <si>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</si>
  <si>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</si>
  <si>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</si>
  <si>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</si>
  <si>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</si>
  <si>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</si>
  <si>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</si>
  <si>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</si>
  <si>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</si>
  <si>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</si>
  <si>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</si>
  <si>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</si>
  <si>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</si>
  <si>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</si>
  <si>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</si>
  <si>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</si>
  <si>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</si>
  <si>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</si>
  <si>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</si>
  <si>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</si>
  <si>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</si>
  <si>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</si>
  <si>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</si>
  <si>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</si>
  <si>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</si>
  <si>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</si>
  <si>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</si>
  <si>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</si>
  <si>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</si>
  <si>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</si>
  <si>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</si>
  <si>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</si>
  <si>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</si>
  <si>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</si>
  <si>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</si>
  <si>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</si>
  <si>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</si>
  <si>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</si>
  <si>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</si>
  <si>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</si>
  <si>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</si>
  <si>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</si>
  <si>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</si>
  <si>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</si>
  <si>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</si>
  <si>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</si>
  <si>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</si>
  <si>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</si>
  <si>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</si>
  <si>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</si>
  <si>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</si>
  <si>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</si>
  <si>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</si>
  <si>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</si>
  <si>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</si>
  <si>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</si>
  <si>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</si>
  <si>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</si>
  <si>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</si>
  <si>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</si>
  <si>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</si>
  <si>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</si>
  <si>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</si>
  <si>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</si>
  <si>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</si>
  <si>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</si>
  <si>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</si>
  <si>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</si>
  <si>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</si>
  <si>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</si>
  <si>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</si>
  <si>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</si>
  <si>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</si>
  <si>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</si>
  <si>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</si>
  <si>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</si>
  <si>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</si>
  <si>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</si>
  <si>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</si>
  <si>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</si>
  <si>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</si>
  <si>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</si>
  <si>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</si>
  <si>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</si>
  <si>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</si>
  <si>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</si>
  <si>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</si>
  <si>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</si>
  <si>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</si>
  <si>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</si>
  <si>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</si>
  <si>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</si>
  <si>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</si>
  <si>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</si>
  <si>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</si>
  <si>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</si>
  <si>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</si>
  <si>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</si>
  <si>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</si>
  <si>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</si>
  <si>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</si>
  <si>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</si>
  <si>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</si>
  <si>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</si>
  <si>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</si>
  <si>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</si>
  <si>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</si>
  <si>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</si>
  <si>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</si>
  <si>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</si>
  <si>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</si>
  <si>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</si>
  <si>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</si>
  <si>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</si>
  <si>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</si>
  <si>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</si>
  <si>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</si>
  <si>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</si>
  <si>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</si>
  <si>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</si>
  <si>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</si>
  <si>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</si>
  <si>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岩手県久慈市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</si>
  <si>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</si>
  <si>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</si>
  <si>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</si>
  <si>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</si>
  <si>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</si>
  <si>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</si>
  <si>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</si>
  <si>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</si>
  <si>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</si>
  <si>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</si>
  <si>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</si>
  <si>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</si>
  <si>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</si>
  <si>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</si>
  <si>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</si>
  <si>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</si>
  <si>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</si>
  <si>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</si>
  <si>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</si>
  <si>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</si>
  <si>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</si>
  <si>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</si>
  <si>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</si>
  <si>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</si>
  <si>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</si>
  <si>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</si>
  <si>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</si>
  <si>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</si>
  <si>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</si>
  <si>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</si>
  <si>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</si>
  <si>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</si>
  <si>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</si>
  <si>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</si>
  <si>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</si>
  <si>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</si>
  <si>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水道事業会計</t>
    <phoneticPr fontId="5"/>
  </si>
  <si>
    <t>法適用企業</t>
    <phoneticPr fontId="5"/>
  </si>
  <si>
    <t>下水道事業会計（漁業集落排水事業）</t>
    <phoneticPr fontId="5"/>
  </si>
  <si>
    <t>下水道事業会計（公共下水道事業）</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</si>
  <si>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</si>
  <si>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</si>
  <si>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</si>
  <si>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</si>
  <si>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</si>
  <si>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</si>
  <si>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</si>
  <si>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</si>
  <si>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</si>
  <si>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</si>
  <si>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</si>
  <si>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</si>
  <si>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</si>
  <si>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</si>
  <si>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</si>
  <si>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</si>
  <si>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</si>
  <si>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</si>
  <si>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</si>
  <si>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</si>
  <si>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</si>
  <si>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</si>
  <si>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</si>
  <si>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</si>
  <si>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</si>
  <si>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</si>
  <si>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</si>
  <si>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</si>
  <si>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</si>
  <si>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</si>
  <si>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</si>
  <si>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</si>
  <si>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</si>
  <si>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</si>
  <si>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</si>
  <si>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</si>
  <si>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</si>
  <si>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</si>
  <si>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</si>
  <si>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</si>
  <si>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</si>
  <si>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</si>
  <si>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</si>
  <si>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</si>
  <si>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</si>
  <si>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</si>
  <si>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</si>
  <si>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</si>
  <si>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</si>
  <si>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</si>
  <si>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</si>
  <si>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</si>
  <si>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</si>
  <si>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</si>
  <si>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</si>
  <si>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</si>
  <si>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</si>
  <si>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</si>
  <si>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</si>
  <si>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</si>
  <si>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</si>
  <si>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</si>
  <si>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</si>
  <si>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</si>
  <si>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</si>
  <si>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</si>
  <si>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</si>
  <si>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</si>
  <si>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</si>
  <si>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</si>
  <si>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</si>
  <si>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</si>
  <si>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</si>
  <si>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</si>
  <si>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</si>
  <si>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</si>
  <si>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</si>
  <si>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</si>
  <si>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</si>
  <si>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</si>
  <si>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</si>
  <si>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</si>
  <si>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</si>
  <si>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</si>
  <si>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</si>
  <si>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</si>
  <si>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</si>
  <si>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</si>
  <si>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</si>
  <si>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</si>
  <si>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</si>
  <si>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</si>
  <si>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</si>
  <si>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</si>
  <si>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</si>
  <si>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</si>
  <si>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</si>
  <si>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</si>
  <si>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</si>
  <si>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</si>
  <si>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</si>
  <si>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</si>
  <si>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</si>
  <si>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</si>
  <si>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</si>
  <si>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</si>
  <si>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</si>
  <si>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</si>
  <si>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</si>
  <si>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</si>
  <si>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</si>
  <si>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</si>
  <si>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</si>
  <si>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</si>
  <si>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</si>
  <si>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</si>
  <si>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</si>
  <si>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</si>
  <si>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</si>
  <si>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</si>
  <si>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</si>
  <si>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</si>
  <si>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</si>
  <si>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</si>
  <si>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</si>
  <si>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</si>
  <si>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</si>
  <si>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</si>
  <si>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</si>
  <si>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</si>
  <si>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</si>
  <si>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</si>
  <si>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</si>
  <si>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</si>
  <si>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</si>
  <si>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</si>
  <si>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</si>
  <si>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6.63</t>
  </si>
  <si>
    <t>▲ 1.13</t>
  </si>
  <si>
    <t>▲ 0.53</t>
  </si>
  <si>
    <t>国民健康保険特別会計（直営診療施設勘定）</t>
  </si>
  <si>
    <t>▲ 0.00</t>
  </si>
  <si>
    <t>水道事業会計</t>
  </si>
  <si>
    <t>一般会計</t>
  </si>
  <si>
    <t>下水道事業会計（公共下水道事業）</t>
  </si>
  <si>
    <t>国民健康保険特別会計（事業勘定）</t>
  </si>
  <si>
    <t>下水道事業会計（漁業集落排水事業）</t>
  </si>
  <si>
    <t>後期高齢者医療特別会計</t>
  </si>
  <si>
    <t>魚市場事業特別会計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</si>
  <si>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</si>
  <si>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</si>
  <si>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</si>
  <si>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</si>
  <si>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</si>
  <si>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</si>
  <si>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</si>
  <si>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</si>
  <si>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</si>
  <si>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久慈物産市場</t>
    <rPh sb="0" eb="2">
      <t>クジ</t>
    </rPh>
    <rPh sb="2" eb="4">
      <t>ブッサン</t>
    </rPh>
    <rPh sb="4" eb="6">
      <t>イチバ</t>
    </rPh>
    <phoneticPr fontId="2"/>
  </si>
  <si>
    <t>平庭観光開発</t>
    <rPh sb="0" eb="1">
      <t>ヒラ</t>
    </rPh>
    <rPh sb="1" eb="2">
      <t>ニワ</t>
    </rPh>
    <rPh sb="2" eb="4">
      <t>カンコウ</t>
    </rPh>
    <rPh sb="4" eb="6">
      <t>カイハツ</t>
    </rPh>
    <phoneticPr fontId="2"/>
  </si>
  <si>
    <t>総合農舎山形村</t>
    <rPh sb="0" eb="2">
      <t>ソウゴウ</t>
    </rPh>
    <rPh sb="2" eb="4">
      <t>ノウシャ</t>
    </rPh>
    <rPh sb="4" eb="6">
      <t>ヤマガタ</t>
    </rPh>
    <rPh sb="6" eb="7">
      <t>ムラ</t>
    </rPh>
    <phoneticPr fontId="2"/>
  </si>
  <si>
    <t>久慈広域連合</t>
    <rPh sb="0" eb="2">
      <t>クジ</t>
    </rPh>
    <rPh sb="2" eb="4">
      <t>コウイキ</t>
    </rPh>
    <rPh sb="4" eb="6">
      <t>レンゴウ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</si>
  <si>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</si>
  <si>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</si>
  <si>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15" eb="17">
      <t>イッパン</t>
    </rPh>
    <rPh sb="17" eb="19">
      <t>カイケイ</t>
    </rPh>
    <phoneticPr fontId="2"/>
  </si>
  <si>
    <t>岩手県後期高齢者医療広域連合（特別会計）</t>
    <rPh sb="15" eb="17">
      <t>トクベツ</t>
    </rPh>
    <rPh sb="17" eb="19">
      <t>カイケイ</t>
    </rPh>
    <phoneticPr fontId="2"/>
  </si>
  <si>
    <t>‐</t>
    <phoneticPr fontId="2"/>
  </si>
  <si>
    <t>地域コミュニティ振興基金</t>
    <rPh sb="0" eb="2">
      <t>チイキ</t>
    </rPh>
    <rPh sb="8" eb="12">
      <t>シンコウキキン</t>
    </rPh>
    <phoneticPr fontId="5"/>
  </si>
  <si>
    <t>公共施設整備基金</t>
    <rPh sb="0" eb="8">
      <t>コウキョウシセツセイビキキン</t>
    </rPh>
    <phoneticPr fontId="5"/>
  </si>
  <si>
    <t>森林環境整備基金</t>
    <rPh sb="0" eb="2">
      <t>シンリン</t>
    </rPh>
    <rPh sb="2" eb="4">
      <t>カンキョウ</t>
    </rPh>
    <rPh sb="4" eb="6">
      <t>セイビ</t>
    </rPh>
    <rPh sb="6" eb="8">
      <t>キキン</t>
    </rPh>
    <phoneticPr fontId="5"/>
  </si>
  <si>
    <t>久慈市奨学金貸付基金</t>
    <rPh sb="0" eb="10">
      <t>クジシショウガクキンカシツケキキン</t>
    </rPh>
    <phoneticPr fontId="5"/>
  </si>
  <si>
    <t>消防施設整備基金</t>
    <rPh sb="0" eb="8">
      <t>ショウボウシセツセイビキキン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</si>
</sst>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extLst>
            <c:ext xmlns:c16="http://schemas.microsoft.com/office/drawing/2014/chart" uri="{C3380CC4-5D6E-409C-BE32-E72D297353CC}">
              <c16:uniqueId val="{00000000-83C5-4447-82F2-1DF7A272AA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63758</c:v>
                </c:pt>
                <c:pt idx="1">
                  <c:v>70454</c:v>
                </c:pt>
                <c:pt idx="2">
                  <c:v>92307</c:v>
                </c:pt>
                <c:pt idx="3">
                  <c:v>71108</c:v>
                </c:pt>
                <c:pt idx="4">
                  <c:v>98285</c:v>
                </c:pt>
              </c:numCache>
            </c:numRef>
          </c:val>
          <c:smooth val="0"/>
          <c:extLst>
            <c:ext xmlns:c16="http://schemas.microsoft.com/office/drawing/2014/chart" uri="{C3380CC4-5D6E-409C-BE32-E72D297353CC}">
              <c16:uniqueId val="{00000001-83C5-4447-82F2-1DF7A272AA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11.55</c:v>
                </c:pt>
                <c:pt idx="1">
                  <c:v>14.04</c:v>
                </c:pt>
                <c:pt idx="2">
                  <c:v>9.01</c:v>
                </c:pt>
                <c:pt idx="3">
                  <c:v>9.8699999999999992</c:v>
                </c:pt>
                <c:pt idx="4">
                  <c:v>7.71</c:v>
                </c:pt>
              </c:numCache>
            </c:numRef>
          </c:val>
          <c:extLst>
            <c:ext xmlns:c16="http://schemas.microsoft.com/office/drawing/2014/chart" uri="{C3380CC4-5D6E-409C-BE32-E72D297353CC}">
              <c16:uniqueId val="{00000000-D5D2-42DB-9BA6-0CC2FC4134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10.37</c:v>
                </c:pt>
                <c:pt idx="1">
                  <c:v>12.06</c:v>
                </c:pt>
                <c:pt idx="2">
                  <c:v>11.52</c:v>
                </c:pt>
                <c:pt idx="3">
                  <c:v>9.66</c:v>
                </c:pt>
                <c:pt idx="4">
                  <c:v>11.05</c:v>
                </c:pt>
              </c:numCache>
            </c:numRef>
          </c:val>
          <c:extLst>
            <c:ext xmlns:c16="http://schemas.microsoft.com/office/drawing/2014/chart" uri="{C3380CC4-5D6E-409C-BE32-E72D297353CC}">
              <c16:uniqueId val="{00000001-D5D2-42DB-9BA6-0CC2FC413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5.12</c:v>
                </c:pt>
                <c:pt idx="2">
                  <c:v>-6.63</c:v>
                </c:pt>
                <c:pt idx="3">
                  <c:v>-1.1299999999999999</c:v>
                </c:pt>
                <c:pt idx="4">
                  <c:v>-0.53</c:v>
                </c:pt>
              </c:numCache>
            </c:numRef>
          </c:val>
          <c:smooth val="0"/>
          <c:extLst>
            <c:ext xmlns:c16="http://schemas.microsoft.com/office/drawing/2014/chart" uri="{C3380CC4-5D6E-409C-BE32-E72D297353CC}">
              <c16:uniqueId val="{00000002-D5D2-42DB-9BA6-0CC2FC413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27-4958-8D6C-52E3C7D02C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27-4958-8D6C-52E3C7D02CA5}"/>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A27-4958-8D6C-52E3C7D02CA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2A27-4958-8D6C-52E3C7D02CA5}"/>
            </c:ext>
          </c:extLst>
        </c:ser>
        <c:ser>
          <c:idx val="4"/>
          <c:order val="4"/>
          <c:tx>
            <c:strRef>
              <c:f>データシート!$A$31</c:f>
              <c:strCache>
                <c:ptCount val="1"/>
                <c:pt idx="0">
                  <c:v>下水道事業会計（漁業集落排水事業）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0.31</c:v>
                </c:pt>
                <c:pt idx="4">
                  <c:v>#N/A</c:v>
                </c:pt>
                <c:pt idx="5">
                  <c:v>0.38</c:v>
                </c:pt>
                <c:pt idx="6">
                  <c:v>#N/A</c:v>
                </c:pt>
                <c:pt idx="7">
                  <c:v>0.25</c:v>
                </c:pt>
                <c:pt idx="8">
                  <c:v>#N/A</c:v>
                </c:pt>
                <c:pt idx="9">
                  <c:v>0.44</c:v>
                </c:pt>
              </c:numCache>
            </c:numRef>
          </c:val>
          <c:extLst>
            <c:ext xmlns:c16="http://schemas.microsoft.com/office/drawing/2014/chart" uri="{C3380CC4-5D6E-409C-BE32-E72D297353CC}">
              <c16:uniqueId val="{00000004-2A27-4958-8D6C-52E3C7D02CA5}"/>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1.28</c:v>
                </c:pt>
                <c:pt idx="4">
                  <c:v>#N/A</c:v>
                </c:pt>
                <c:pt idx="5">
                  <c:v>1.1399999999999999</c:v>
                </c:pt>
                <c:pt idx="6">
                  <c:v>#N/A</c:v>
                </c:pt>
                <c:pt idx="7">
                  <c:v>0.71</c:v>
                </c:pt>
                <c:pt idx="8">
                  <c:v>#N/A</c:v>
                </c:pt>
                <c:pt idx="9">
                  <c:v>1.26</c:v>
                </c:pt>
              </c:numCache>
            </c:numRef>
          </c:val>
          <c:extLst>
            <c:ext xmlns:c16="http://schemas.microsoft.com/office/drawing/2014/chart" uri="{C3380CC4-5D6E-409C-BE32-E72D297353CC}">
              <c16:uniqueId val="{00000005-2A27-4958-8D6C-52E3C7D02CA5}"/>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4.05</c:v>
                </c:pt>
                <c:pt idx="2">
                  <c:v>#N/A</c:v>
                </c:pt>
                <c:pt idx="3">
                  <c:v>5.51</c:v>
                </c:pt>
                <c:pt idx="4">
                  <c:v>#N/A</c:v>
                </c:pt>
                <c:pt idx="5">
                  <c:v>6.15</c:v>
                </c:pt>
                <c:pt idx="6">
                  <c:v>#N/A</c:v>
                </c:pt>
                <c:pt idx="7">
                  <c:v>3.98</c:v>
                </c:pt>
                <c:pt idx="8">
                  <c:v>#N/A</c:v>
                </c:pt>
                <c:pt idx="9">
                  <c:v>3.67</c:v>
                </c:pt>
              </c:numCache>
            </c:numRef>
          </c:val>
          <c:extLst>
            <c:ext xmlns:c16="http://schemas.microsoft.com/office/drawing/2014/chart" uri="{C3380CC4-5D6E-409C-BE32-E72D297353CC}">
              <c16:uniqueId val="{00000006-2A27-4958-8D6C-52E3C7D02C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11.54</c:v>
                </c:pt>
                <c:pt idx="2">
                  <c:v>#N/A</c:v>
                </c:pt>
                <c:pt idx="3">
                  <c:v>14.03</c:v>
                </c:pt>
                <c:pt idx="4">
                  <c:v>#N/A</c:v>
                </c:pt>
                <c:pt idx="5">
                  <c:v>9.02</c:v>
                </c:pt>
                <c:pt idx="6">
                  <c:v>#N/A</c:v>
                </c:pt>
                <c:pt idx="7">
                  <c:v>9.8699999999999992</c:v>
                </c:pt>
                <c:pt idx="8">
                  <c:v>#N/A</c:v>
                </c:pt>
                <c:pt idx="9">
                  <c:v>7.71</c:v>
                </c:pt>
              </c:numCache>
            </c:numRef>
          </c:val>
          <c:extLst>
            <c:ext xmlns:c16="http://schemas.microsoft.com/office/drawing/2014/chart" uri="{C3380CC4-5D6E-409C-BE32-E72D297353CC}">
              <c16:uniqueId val="{00000007-2A27-4958-8D6C-52E3C7D02CA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10.029999999999999</c:v>
                </c:pt>
                <c:pt idx="2">
                  <c:v>#N/A</c:v>
                </c:pt>
                <c:pt idx="3">
                  <c:v>9.58</c:v>
                </c:pt>
                <c:pt idx="4">
                  <c:v>#N/A</c:v>
                </c:pt>
                <c:pt idx="5">
                  <c:v>9.5399999999999991</c:v>
                </c:pt>
                <c:pt idx="6">
                  <c:v>#N/A</c:v>
                </c:pt>
                <c:pt idx="7">
                  <c:v>9.58</c:v>
                </c:pt>
                <c:pt idx="8">
                  <c:v>#N/A</c:v>
                </c:pt>
                <c:pt idx="9">
                  <c:v>8.5399999999999991</c:v>
                </c:pt>
              </c:numCache>
            </c:numRef>
          </c:val>
          <c:extLst>
            <c:ext xmlns:c16="http://schemas.microsoft.com/office/drawing/2014/chart" uri="{C3380CC4-5D6E-409C-BE32-E72D297353CC}">
              <c16:uniqueId val="{00000008-2A27-4958-8D6C-52E3C7D02CA5}"/>
            </c:ext>
          </c:extLst>
        </c:ser>
        <c:ser>
          <c:idx val="9"/>
          <c:order val="9"/>
          <c:tx>
            <c:strRef>
              <c:f>データシート!$A$36</c:f>
              <c:strCache>
                <c:ptCount val="1"/>
                <c:pt idx="0">
                  <c:v>国民健康保険特別会計（直営診療施設勘定）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2A27-4958-8D6C-52E3C7D02C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1998</c:v>
                </c:pt>
                <c:pt idx="5">
                  <c:v>1989</c:v>
                </c:pt>
                <c:pt idx="8">
                  <c:v>1855</c:v>
                </c:pt>
                <c:pt idx="11">
                  <c:v>1758</c:v>
                </c:pt>
                <c:pt idx="14">
                  <c:v>1682</c:v>
                </c:pt>
              </c:numCache>
            </c:numRef>
          </c:val>
          <c:extLst>
            <c:ext xmlns:c16="http://schemas.microsoft.com/office/drawing/2014/chart" uri="{C3380CC4-5D6E-409C-BE32-E72D297353CC}">
              <c16:uniqueId val="{00000000-98CB-4466-A9E5-99A6B72A05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CB-4466-A9E5-99A6B72A05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CB-4466-A9E5-99A6B72A05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6</c:v>
                </c:pt>
                <c:pt idx="6">
                  <c:v>7</c:v>
                </c:pt>
                <c:pt idx="9">
                  <c:v>7</c:v>
                </c:pt>
                <c:pt idx="12">
                  <c:v>7</c:v>
                </c:pt>
              </c:numCache>
            </c:numRef>
          </c:val>
          <c:extLst>
            <c:ext xmlns:c16="http://schemas.microsoft.com/office/drawing/2014/chart" uri="{C3380CC4-5D6E-409C-BE32-E72D297353CC}">
              <c16:uniqueId val="{00000003-98CB-4466-A9E5-99A6B72A05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393</c:v>
                </c:pt>
                <c:pt idx="3">
                  <c:v>369</c:v>
                </c:pt>
                <c:pt idx="6">
                  <c:v>361</c:v>
                </c:pt>
                <c:pt idx="9">
                  <c:v>411</c:v>
                </c:pt>
                <c:pt idx="12">
                  <c:v>335</c:v>
                </c:pt>
              </c:numCache>
            </c:numRef>
          </c:val>
          <c:extLst>
            <c:ext xmlns:c16="http://schemas.microsoft.com/office/drawing/2014/chart" uri="{C3380CC4-5D6E-409C-BE32-E72D297353CC}">
              <c16:uniqueId val="{00000004-98CB-4466-A9E5-99A6B72A05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CB-4466-A9E5-99A6B72A05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CB-4466-A9E5-99A6B72A05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2738</c:v>
                </c:pt>
                <c:pt idx="3">
                  <c:v>2720</c:v>
                </c:pt>
                <c:pt idx="6">
                  <c:v>2679</c:v>
                </c:pt>
                <c:pt idx="9">
                  <c:v>2407</c:v>
                </c:pt>
                <c:pt idx="12">
                  <c:v>2284</c:v>
                </c:pt>
              </c:numCache>
            </c:numRef>
          </c:val>
          <c:extLst>
            <c:ext xmlns:c16="http://schemas.microsoft.com/office/drawing/2014/chart" uri="{C3380CC4-5D6E-409C-BE32-E72D297353CC}">
              <c16:uniqueId val="{00000007-98CB-4466-A9E5-99A6B72A05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1140</c:v>
                </c:pt>
                <c:pt idx="2">
                  <c:v>#N/A</c:v>
                </c:pt>
                <c:pt idx="3">
                  <c:v>#N/A</c:v>
                </c:pt>
                <c:pt idx="4">
                  <c:v>1106</c:v>
                </c:pt>
                <c:pt idx="5">
                  <c:v>#N/A</c:v>
                </c:pt>
                <c:pt idx="6">
                  <c:v>#N/A</c:v>
                </c:pt>
                <c:pt idx="7">
                  <c:v>1192</c:v>
                </c:pt>
                <c:pt idx="8">
                  <c:v>#N/A</c:v>
                </c:pt>
                <c:pt idx="9">
                  <c:v>#N/A</c:v>
                </c:pt>
                <c:pt idx="10">
                  <c:v>1067</c:v>
                </c:pt>
                <c:pt idx="11">
                  <c:v>#N/A</c:v>
                </c:pt>
                <c:pt idx="12">
                  <c:v>#N/A</c:v>
                </c:pt>
                <c:pt idx="13">
                  <c:v>944</c:v>
                </c:pt>
                <c:pt idx="14">
                  <c:v>#N/A</c:v>
                </c:pt>
              </c:numCache>
            </c:numRef>
          </c:val>
          <c:smooth val="0"/>
          <c:extLst>
            <c:ext xmlns:c16="http://schemas.microsoft.com/office/drawing/2014/chart" uri="{C3380CC4-5D6E-409C-BE32-E72D297353CC}">
              <c16:uniqueId val="{00000008-98CB-4466-A9E5-99A6B72A05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18351</c:v>
                </c:pt>
                <c:pt idx="5">
                  <c:v>18459</c:v>
                </c:pt>
                <c:pt idx="8">
                  <c:v>18013</c:v>
                </c:pt>
                <c:pt idx="11">
                  <c:v>17560</c:v>
                </c:pt>
                <c:pt idx="14">
                  <c:v>17253</c:v>
                </c:pt>
              </c:numCache>
            </c:numRef>
          </c:val>
          <c:extLst>
            <c:ext xmlns:c16="http://schemas.microsoft.com/office/drawing/2014/chart" uri="{C3380CC4-5D6E-409C-BE32-E72D297353CC}">
              <c16:uniqueId val="{00000000-AFE4-4E59-9A8E-235BB7853F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168</c:v>
                </c:pt>
                <c:pt idx="5">
                  <c:v>75</c:v>
                </c:pt>
                <c:pt idx="8">
                  <c:v>77</c:v>
                </c:pt>
                <c:pt idx="11">
                  <c:v>69</c:v>
                </c:pt>
                <c:pt idx="14">
                  <c:v>97</c:v>
                </c:pt>
              </c:numCache>
            </c:numRef>
          </c:val>
          <c:extLst>
            <c:ext xmlns:c16="http://schemas.microsoft.com/office/drawing/2014/chart" uri="{C3380CC4-5D6E-409C-BE32-E72D297353CC}">
              <c16:uniqueId val="{00000001-AFE4-4E59-9A8E-235BB7853F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2251</c:v>
                </c:pt>
                <c:pt idx="5">
                  <c:v>2514</c:v>
                </c:pt>
                <c:pt idx="8">
                  <c:v>2752</c:v>
                </c:pt>
                <c:pt idx="11">
                  <c:v>1823</c:v>
                </c:pt>
                <c:pt idx="14">
                  <c:v>1928</c:v>
                </c:pt>
              </c:numCache>
            </c:numRef>
          </c:val>
          <c:extLst>
            <c:ext xmlns:c16="http://schemas.microsoft.com/office/drawing/2014/chart" uri="{C3380CC4-5D6E-409C-BE32-E72D297353CC}">
              <c16:uniqueId val="{00000002-AFE4-4E59-9A8E-235BB7853F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E4-4E59-9A8E-235BB7853F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E4-4E59-9A8E-235BB7853F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E4-4E59-9A8E-235BB7853F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2083</c:v>
                </c:pt>
                <c:pt idx="3">
                  <c:v>2128</c:v>
                </c:pt>
                <c:pt idx="6">
                  <c:v>2175</c:v>
                </c:pt>
                <c:pt idx="9">
                  <c:v>2257</c:v>
                </c:pt>
                <c:pt idx="12">
                  <c:v>2369</c:v>
                </c:pt>
              </c:numCache>
            </c:numRef>
          </c:val>
          <c:extLst>
            <c:ext xmlns:c16="http://schemas.microsoft.com/office/drawing/2014/chart" uri="{C3380CC4-5D6E-409C-BE32-E72D297353CC}">
              <c16:uniqueId val="{00000006-AFE4-4E59-9A8E-235BB7853F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c:v>
                </c:pt>
                <c:pt idx="3">
                  <c:v>39</c:v>
                </c:pt>
                <c:pt idx="6">
                  <c:v>32</c:v>
                </c:pt>
                <c:pt idx="9">
                  <c:v>25</c:v>
                </c:pt>
                <c:pt idx="12">
                  <c:v>228</c:v>
                </c:pt>
              </c:numCache>
            </c:numRef>
          </c:val>
          <c:extLst>
            <c:ext xmlns:c16="http://schemas.microsoft.com/office/drawing/2014/chart" uri="{C3380CC4-5D6E-409C-BE32-E72D297353CC}">
              <c16:uniqueId val="{00000007-AFE4-4E59-9A8E-235BB7853F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8105</c:v>
                </c:pt>
                <c:pt idx="3">
                  <c:v>7485</c:v>
                </c:pt>
                <c:pt idx="6">
                  <c:v>5586</c:v>
                </c:pt>
                <c:pt idx="9">
                  <c:v>5463</c:v>
                </c:pt>
                <c:pt idx="12">
                  <c:v>5130</c:v>
                </c:pt>
              </c:numCache>
            </c:numRef>
          </c:val>
          <c:extLst>
            <c:ext xmlns:c16="http://schemas.microsoft.com/office/drawing/2014/chart" uri="{C3380CC4-5D6E-409C-BE32-E72D297353CC}">
              <c16:uniqueId val="{00000008-AFE4-4E59-9A8E-235BB7853F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E4-4E59-9A8E-235BB7853F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22102</c:v>
                </c:pt>
                <c:pt idx="3">
                  <c:v>21939</c:v>
                </c:pt>
                <c:pt idx="6">
                  <c:v>21299</c:v>
                </c:pt>
                <c:pt idx="9">
                  <c:v>20322</c:v>
                </c:pt>
                <c:pt idx="12">
                  <c:v>20238</c:v>
                </c:pt>
              </c:numCache>
            </c:numRef>
          </c:val>
          <c:extLst>
            <c:ext xmlns:c16="http://schemas.microsoft.com/office/drawing/2014/chart" uri="{C3380CC4-5D6E-409C-BE32-E72D297353CC}">
              <c16:uniqueId val="{0000000A-AFE4-4E59-9A8E-235BB7853F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11567</c:v>
                </c:pt>
                <c:pt idx="2">
                  <c:v>#N/A</c:v>
                </c:pt>
                <c:pt idx="3">
                  <c:v>#N/A</c:v>
                </c:pt>
                <c:pt idx="4">
                  <c:v>10544</c:v>
                </c:pt>
                <c:pt idx="5">
                  <c:v>#N/A</c:v>
                </c:pt>
                <c:pt idx="6">
                  <c:v>#N/A</c:v>
                </c:pt>
                <c:pt idx="7">
                  <c:v>8250</c:v>
                </c:pt>
                <c:pt idx="8">
                  <c:v>#N/A</c:v>
                </c:pt>
                <c:pt idx="9">
                  <c:v>#N/A</c:v>
                </c:pt>
                <c:pt idx="10">
                  <c:v>8615</c:v>
                </c:pt>
                <c:pt idx="11">
                  <c:v>#N/A</c:v>
                </c:pt>
                <c:pt idx="12">
                  <c:v>#N/A</c:v>
                </c:pt>
                <c:pt idx="13">
                  <c:v>8687</c:v>
                </c:pt>
                <c:pt idx="14">
                  <c:v>#N/A</c:v>
                </c:pt>
              </c:numCache>
            </c:numRef>
          </c:val>
          <c:smooth val="0"/>
          <c:extLst>
            <c:ext xmlns:c16="http://schemas.microsoft.com/office/drawing/2014/chart" uri="{C3380CC4-5D6E-409C-BE32-E72D297353CC}">
              <c16:uniqueId val="{0000000B-AFE4-4E59-9A8E-235BB7853F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1338</c:v>
                </c:pt>
                <c:pt idx="1">
                  <c:v>1114</c:v>
                </c:pt>
                <c:pt idx="2">
                  <c:v>1290</c:v>
                </c:pt>
              </c:numCache>
            </c:numRef>
          </c:val>
          <c:extLst>
            <c:ext xmlns:c16="http://schemas.microsoft.com/office/drawing/2014/chart" uri="{C3380CC4-5D6E-409C-BE32-E72D297353CC}">
              <c16:uniqueId val="{00000000-98C0-412A-8287-6F7D8E7B08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746</c:v>
                </c:pt>
                <c:pt idx="1">
                  <c:v>377</c:v>
                </c:pt>
                <c:pt idx="2">
                  <c:v>218</c:v>
                </c:pt>
              </c:numCache>
            </c:numRef>
          </c:val>
          <c:extLst>
            <c:ext xmlns:c16="http://schemas.microsoft.com/office/drawing/2014/chart" uri="{C3380CC4-5D6E-409C-BE32-E72D297353CC}">
              <c16:uniqueId val="{00000001-98C0-412A-8287-6F7D8E7B08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1473</c:v>
                </c:pt>
                <c:pt idx="1">
                  <c:v>1475</c:v>
                </c:pt>
                <c:pt idx="2">
                  <c:v>1597</c:v>
                </c:pt>
              </c:numCache>
            </c:numRef>
          </c:val>
          <c:extLst>
            <c:ext xmlns:c16="http://schemas.microsoft.com/office/drawing/2014/chart" uri="{C3380CC4-5D6E-409C-BE32-E72D297353CC}">
              <c16:uniqueId val="{00000002-98C0-412A-8287-6F7D8E7B08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一般会計においては、プライマリーバランスを堅持していたことにより、元利償還金が減少傾向にある。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一方で、久慈湊小学校移転改築事業や小屋畑川切替工事など大型事業に着手していることから、今後実質公債費比率の増加が見込まれる。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当市は、類似団体と比較して、公債費が高い値で推移しており、市債の新規発行を要する事業の実施にあたっては慎重に検討するとともに、継続事業についても事業費の平準化を図るなど、単年度の事業量について縮減を図り、財政の健全化を推進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久慈広域連合によるし尿処理場の更新整備等により組合等負担等見込額が大幅に増加しているが、一般会計等及び公営企業においてはプライマリーバランスを堅持してきたことにより地方債現在高は年々減少し、将来負担額は</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億円減少した。また、充当可能基金は</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1.1</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億円増加したが、基準財政需要額算入見込額は</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3.1</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億円減少したことから、分子となる将来負担額から充当可能財源等を除いた額は、</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0.7</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一方、分母となる標準財政規模から地方交付税措置分を差し引いた額は、前年度と比較して</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2.3</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億円増加し将来負担比率は前年度に比べて</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1.3</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ポイント減少した。</a:t>
          </a:r>
          <a:endPar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現在、久慈湊小学校移転改築事業や小屋畑川切替工事など大型事業に着手して、今後実質公債費比率の増加が見込まれることから、市債の新規発行を要する事業の実施にあたっては慎重に検討するとともに、継続事業についても事業費の平準化を図るなど、単年度の事業量について縮減を図り、財政の健全化を推進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岩手県久慈市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毎年度、繰越金の法定積立分のみの積立を行っている状況である。実質単年度収支の赤字が３年連続しており、赤字額について財政調整基金及び市債管理基金の取り崩しにより補填しているため、財源調整基金については減少傾向にある。</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その他特定目的基金は、公共施設整備基金にふるさと納税の一部を積み立てや、消防ポンプ自動車整備に向けた積立により増額となっている。また、地域コミュニティ振興基金については、基金利子により事業を実施することとしており、債券運用による運用益の積立等を行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経常収支比率が高く、人口減少・少子高齢化に伴い歳入が減少していく見込みのため、人口規模に応じ職員の適正配置、適正な公共施設数の保有、新規市債発行の抑制と継続事業の事業費の平準化を図るなど財政の健全化を推進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また、債券運用など有利な運用方法の検討により、基金の確保を図っていく。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・地域コミュニティ振興基金：合併特例債を原資として積み立て、市民の一体感の醸成と個性豊かな地域の振興及び発展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・公共施設整備基金：公共施設の必要な整備経費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・森林環境整備基金：森林環境の整備及びその促進に関する施策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・久慈市奨学金貸付基金：奨学金の貸し付け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・消防施設整備基金：消防施設の整備に必要な経費に充てるため、石油貯蔵施設立地対策等交付金を積立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・公共施設整備基金：公共施設の老朽化対策経費に充当しているが、毎年、ふるさと納税寄附金の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％相当額を積み立てているため、前年度比</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・森林環境整備基金：積立額は森林環境譲与税を原資としているため、毎年一定額を積み立てているが、取崩額は、年度間で事業費が大きく異なり、令和６年度残額は前年度比</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・消防施設整備基金：令和７年度の消防ポンプ自動車整備に向け基金積立しているため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・公共施設整備基金については、公共施設の老朽化対策として財源が必要となるため、毎年一定額を積み立て、基金残高を確保していきたい。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・全体としては、一部債券運用などを行っているが、今後さらに有利な管理（運用）方法を検討して、基金残高を確保していきたい。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繰越金の法定積立分のみの積立を行っている状況である。実質単年度収支の赤字が３年連続しており、赤字額について財政調整基金及び市債管理基金の取り崩しにより補填しているため、基金については減少傾向にあるが、令和６年度残高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財政調整基金の規模は、標準財政規模の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％程度と想定している。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経常収支比率が高く、人口減少・少子高齢化に伴い歳入が減少していく見込みのため、人口規模に応じ職員の適正配置、適正な公共施設数の保有、新規市債発行の抑制と継続事業の事業費の平準化を図るなど財政の健全化を推進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実質単年度収支の赤字が３年連続している状況で、赤字額について財政調整基金及び市債管理基金の取り崩しにより補填しているため、基金については減少傾向にあり、令和６年度残高については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基金残額が減少しているため、今後極力取崩しを実施せず、市債発行を抑制し基金残高を確保していく。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
30,793
623.50
23,416,386
22,454,432
900,111
11,673,057
20,238,263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基準財政収入額は、物価上昇等による景気の低迷等により市民税、法人税割の増加が見込めず、令和６年度は前年度比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億円の減となり、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財政力指数としては、前年度比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０ポイントとなっているが、今後も少子高齢化・労働人口の減少等の影響により、減少していくと見込まれる。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また、当市は、将来負担比率の値が高いことから、投資的経費の抑制等、歳出の徹底的な見直しにより、行財政改革を進め、財政の健全化に努めていく。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経常収支比率のうち人件費は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ポイント低くなっている。一方で物件費は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％となり、類似団体と比較すると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高くなっている。物価上昇により指定管理料をはじめとする委託料の上昇等によりこの傾向は続くと考えられるため、事務事業の徹底的な見直しにより事業費の縮減を図るとともに、適正な職員配置に努めていく必要がある。また、公債費は類似団体と同程度の水準にあるが、将来負担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86.7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高い水準にあるとともに、久慈湊小学校移転改築事業や小屋畑川切替工事による市債発行額の増加により今後公債費の上昇により経常収支比率が押し上げられることが予想されるため、投資的経費の抑制にも努めていく。</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61</xdr:row>
      <xdr:rowOff>29754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88237"/>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29754</xdr:rowOff>
    </xdr:from>
    <xdr:to>
      <xdr:col>19</xdr:col>
      <xdr:colOff>133350</xdr:colOff>
      <xdr:row>61</xdr:row>
      <xdr:rowOff>53884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82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53884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32294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296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66964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150404</xdr:rowOff>
    </xdr:from>
    <xdr:to>
      <xdr:col>19</xdr:col>
      <xdr:colOff>184150</xdr:colOff>
      <xdr:row>61</xdr:row>
      <xdr:rowOff>80554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65331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3084</xdr:rowOff>
    </xdr:from>
    <xdr:to>
      <xdr:col>15</xdr:col>
      <xdr:colOff>133350</xdr:colOff>
      <xdr:row>61</xdr:row>
      <xdr:rowOff>104684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経常経費充当一般財源等は人件費で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億円、給与費の改定等により前年度比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億円の増額。物件費は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億円、物価上昇等により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億円の増額となった。　</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人口一人当たりの人件費・物件費等決算額は類似団体と比較すると、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27,098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下回ってはいるが、依然として高い値で推移している。これは人口規模に対する公共施設の数が多いことが主な要因と考えられるため、公共施設の統廃合などにより効率的な施設運営を推進し、管理費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43176</xdr:rowOff>
    </xdr:from>
    <xdr:to>
      <xdr:col>23</xdr:col>
      <xdr:colOff>133350</xdr:colOff>
      <xdr:row>81</xdr:row>
      <xdr:rowOff>43624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626"/>
          <a:ext cx="8382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28401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5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41114</xdr:rowOff>
    </xdr:from>
    <xdr:to>
      <xdr:col>19</xdr:col>
      <xdr:colOff>133350</xdr:colOff>
      <xdr:row>81</xdr:row>
      <xdr:rowOff>43176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8564"/>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39190</xdr:rowOff>
    </xdr:from>
    <xdr:to>
      <xdr:col>15</xdr:col>
      <xdr:colOff>82550</xdr:colOff>
      <xdr:row>81</xdr:row>
      <xdr:rowOff>41114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664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36663</xdr:rowOff>
    </xdr:from>
    <xdr:to>
      <xdr:col>11</xdr:col>
      <xdr:colOff>31750</xdr:colOff>
      <xdr:row>81</xdr:row>
      <xdr:rowOff>39190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4113"/>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153178</xdr:rowOff>
    </xdr:from>
    <xdr:to>
      <xdr:col>7</xdr:col>
      <xdr:colOff>31750</xdr:colOff>
      <xdr:row>81</xdr:row>
      <xdr:rowOff>83328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6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164274</xdr:rowOff>
    </xdr:from>
    <xdr:to>
      <xdr:col>23</xdr:col>
      <xdr:colOff>184150</xdr:colOff>
      <xdr:row>81</xdr:row>
      <xdr:rowOff>94424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85551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163826</xdr:rowOff>
    </xdr:from>
    <xdr:to>
      <xdr:col>19</xdr:col>
      <xdr:colOff>184150</xdr:colOff>
      <xdr:row>81</xdr:row>
      <xdr:rowOff>93976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104153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161764</xdr:rowOff>
    </xdr:from>
    <xdr:to>
      <xdr:col>15</xdr:col>
      <xdr:colOff>133350</xdr:colOff>
      <xdr:row>81</xdr:row>
      <xdr:rowOff>91914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102091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159840</xdr:rowOff>
    </xdr:from>
    <xdr:to>
      <xdr:col>11</xdr:col>
      <xdr:colOff>82550</xdr:colOff>
      <xdr:row>81</xdr:row>
      <xdr:rowOff>89990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100167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157313</xdr:rowOff>
    </xdr:from>
    <xdr:to>
      <xdr:col>7</xdr:col>
      <xdr:colOff>31750</xdr:colOff>
      <xdr:row>81</xdr:row>
      <xdr:rowOff>87463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当市は、６級制を採用していることに加え、給与構造改革に伴う昇給抑制を実施していることがラスパイレス指数が、国等より低い原因になっていると考えられる。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また、当市は比較的若手の職員数の割合が低いため、給与改定により類似団体との差が縮小しているものと考えられる。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99786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843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前年度比較では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人増、類似団体との比較では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人下回っている。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当市は面積が大きく、支所等に職員を配置することにより行政機能を維持してきた側面があるが、今後支所等のあり方について検討し、職員の適正配置に取り組んでいく。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なお、定員適正化計画に基づき職員を削減しており、Ｒ３年度からは第４次定員適正化計画に基づき職員の適正配置を推進している。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72856</xdr:rowOff>
    </xdr:from>
    <xdr:to>
      <xdr:col>81</xdr:col>
      <xdr:colOff>44450</xdr:colOff>
      <xdr:row>60</xdr:row>
      <xdr:rowOff>92159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59856"/>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72856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44573"/>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59182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4457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59182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2929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41359</xdr:rowOff>
    </xdr:from>
    <xdr:to>
      <xdr:col>81</xdr:col>
      <xdr:colOff>95250</xdr:colOff>
      <xdr:row>60</xdr:row>
      <xdr:rowOff>142959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57886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22056</xdr:rowOff>
    </xdr:from>
    <xdr:to>
      <xdr:col>77</xdr:col>
      <xdr:colOff>95250</xdr:colOff>
      <xdr:row>60</xdr:row>
      <xdr:rowOff>123656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133833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7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8382</xdr:rowOff>
    </xdr:from>
    <xdr:to>
      <xdr:col>68</xdr:col>
      <xdr:colOff>203200</xdr:colOff>
      <xdr:row>60</xdr:row>
      <xdr:rowOff>109982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120159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分子は、プライマリーバランスを堅持してきたことにより、元利償還金及び準元利償還金の額が前年度比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億円の減。また、分母は、標準財政規模</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億円の増となり、３カ年平均の実質公債費比率は、前年度比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類似団体との差も縮小してきたところであるが、久慈湊小学校移転改築事業や小屋畑川切替工事といった大型事業に着手しており、今後公債費の上昇が見込まれることから、市債の新規発行を要する事業の実施にあたっては慎重に検討するとともに、継続事業についても事業費の平準化を図るなど、単年度の事業量について縮減を図り、財政の健全化を推進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64241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9783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0789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37</xdr:row>
      <xdr:rowOff>88371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1392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88371</xdr:rowOff>
    </xdr:from>
    <xdr:to>
      <xdr:col>68</xdr:col>
      <xdr:colOff>152400</xdr:colOff>
      <xdr:row>37</xdr:row>
      <xdr:rowOff>110490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3202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105850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37571</xdr:rowOff>
    </xdr:from>
    <xdr:to>
      <xdr:col>68</xdr:col>
      <xdr:colOff>203200</xdr:colOff>
      <xdr:row>37</xdr:row>
      <xdr:rowOff>139171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123948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146067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分子はプライマリーバランスを堅持していることにより、将来負担額が前年度比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％の減となった。また、充当可能財源等が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億円の増となり、分子全体で前年度比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％の増となった。また、分母は標準財政規模、歳入公債費の減により、前年度比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％の増となり、将来負担比率は前年度比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依然として、類似団体比較で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76.2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ほか、今後、久慈湊小学校移転改築事業や小屋畑川切替工事により将来負担額の上昇が見込まれるため、市債の新規発行を要する事業の実施にあたっては慎重に検討するとともに、継続事業についても事業費の平準化を図るなど、単年度の事業量について縮減を図り、財政の健全化を推進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103928</xdr:rowOff>
    </xdr:from>
    <xdr:to>
      <xdr:col>81</xdr:col>
      <xdr:colOff>44450</xdr:colOff>
      <xdr:row>20</xdr:row>
      <xdr:rowOff>121355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532928"/>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73096</xdr:rowOff>
    </xdr:from>
    <xdr:to>
      <xdr:col>77</xdr:col>
      <xdr:colOff>44450</xdr:colOff>
      <xdr:row>20</xdr:row>
      <xdr:rowOff>121355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50209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73096</xdr:rowOff>
    </xdr:from>
    <xdr:to>
      <xdr:col>72</xdr:col>
      <xdr:colOff>203200</xdr:colOff>
      <xdr:row>21</xdr:row>
      <xdr:rowOff>168416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02096"/>
          <a:ext cx="889000" cy="26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168416</xdr:rowOff>
    </xdr:from>
    <xdr:to>
      <xdr:col>68</xdr:col>
      <xdr:colOff>152400</xdr:colOff>
      <xdr:row>23</xdr:row>
      <xdr:rowOff>46708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68866"/>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53128</xdr:rowOff>
    </xdr:from>
    <xdr:to>
      <xdr:col>81</xdr:col>
      <xdr:colOff>95250</xdr:colOff>
      <xdr:row>20</xdr:row>
      <xdr:rowOff>154728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25205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70555</xdr:rowOff>
    </xdr:from>
    <xdr:to>
      <xdr:col>77</xdr:col>
      <xdr:colOff>95250</xdr:colOff>
      <xdr:row>21</xdr:row>
      <xdr:rowOff>705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156932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8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22296</xdr:rowOff>
    </xdr:from>
    <xdr:to>
      <xdr:col>73</xdr:col>
      <xdr:colOff>44450</xdr:colOff>
      <xdr:row>20</xdr:row>
      <xdr:rowOff>123896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108673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117616</xdr:rowOff>
    </xdr:from>
    <xdr:to>
      <xdr:col>68</xdr:col>
      <xdr:colOff>203200</xdr:colOff>
      <xdr:row>22</xdr:row>
      <xdr:rowOff>47766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32543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167358</xdr:rowOff>
    </xdr:from>
    <xdr:to>
      <xdr:col>64</xdr:col>
      <xdr:colOff>152400</xdr:colOff>
      <xdr:row>23</xdr:row>
      <xdr:rowOff>97508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82285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2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
30,793
623.50
23,416,386
22,454,432
900,111
11,673,057
20,238,263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人件費の経常経費充当一般財源等は、給与改定等の影響により、対前年度比較</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％の増となったが、一方、市税、普通交付税等の経常収入の増により、人件費の経常収支比率は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％となり、前年度比較</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ポイントの減となった。類似団体比較では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ポイント下回っているが、一方で物件費は類似団体より高い水準にあり、人件費の委託料等への置き換えが多いものと考えられる。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今後、歳入の減少が見込まれることから、引き続き職員の適正配置や事務の見直しによる勤務時間の適正化に努めていく必要がある。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5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0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物件費の経常経費充当一般財源等は、前年度比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％の増となっているが、市税、普通交付税等の経常収入の増により、経常収支比率は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ポイントとなった。類似団体比較では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ポイント上回っているが、人件費の委託料等への置き換えが多いものと捉えている。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物価高騰等により今後更に物件費が上昇すると見込まれ、適正な規模の公共施設の保有に努めるとともに、事業量についても見直しを進めていく必要がある。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52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75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69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85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扶助費は、前年度比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ポイントの減となった。類似団体と比較すると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減少の影響により児童福祉費、高齢者福祉費は一定程度の減少が見込まれるものの、生活保護費や自立支援給付費については現状と同程度で推移する見込みであり、今後においても対象者の範囲や給付の見直しなど、適正な支出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66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33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56</xdr:row>
      <xdr:rowOff>132443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その他は、前年度比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が、主な要因としては、道路維持補修等のインフラの維持補修に係る経費が減少したことによる。一方で、国民健康保険特別会計直営診療施設勘定繰出金は増加傾向にあり、繰出金については、今後、人口規模に応じた予算規模になるように計画的に抑制し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44450</xdr:rowOff>
    </xdr:from>
    <xdr:to>
      <xdr:col>73</xdr:col>
      <xdr:colOff>180975</xdr:colOff>
      <xdr:row>55</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74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44450</xdr:rowOff>
    </xdr:from>
    <xdr:to>
      <xdr:col>69</xdr:col>
      <xdr:colOff>92075</xdr:colOff>
      <xdr:row>55</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74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補助費等の経常経費充当一般財源等は、下水道事業会計への補助金の減少等により、前年度比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％の減となった。補助費等の経常収支比率は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ポイントの減となったが、類似団体比較では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た。これは久慈広域連合への負担金、下水道事業への補助金が高い水準で推移しているためと捉えているが、今後、廃棄物処理施設等の老朽化対応による負担金の増大も予想されるため、適正な規模となるよう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08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888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公債費の経常経費充当一般財源等は、プライマリーバランスを堅持していることにより、前年度比</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％の減となった。また、市税等の経常収入の増により、公債費の経常収支比率は</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％となり、前年度比</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ポイントの減となった。類似団体と比較すると</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ポイント上回っているがほぼ同程度の水準となった。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一方で、久慈湊小学校移転改築事業や小屋畑川切替工事等の大型事業に着手しており、今後、公債費の増加が見込まれることから、市債の新規発行を要する事業の実施にあたっては慎重に検討するとともに、継続事業についても事業費の平準化を図るなど、単年度の事業量について縮減を図り、財政の健全化を推進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xdr:rowOff>
    </xdr:from>
    <xdr:to>
      <xdr:col>24</xdr:col>
      <xdr:colOff>25400</xdr:colOff>
      <xdr:row>75</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9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98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90805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8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131445</xdr:rowOff>
    </xdr:from>
    <xdr:to>
      <xdr:col>24</xdr:col>
      <xdr:colOff>76200</xdr:colOff>
      <xdr:row>75</xdr:row>
      <xdr:rowOff>61595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103522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74947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40005</xdr:rowOff>
    </xdr:from>
    <xdr:to>
      <xdr:col>6</xdr:col>
      <xdr:colOff>171450</xdr:colOff>
      <xdr:row>75</xdr:row>
      <xdr:rowOff>141605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126382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全体の経常収支比率では類似団体を</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ポイント下回っているが、公債費以外の経常収支比率は</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その差は大きくなっており、相対的に公債費が高い状況と考えられる。公債費については大型事業に着手しており、今後増加が見込まれるため、市債の新規発行を要する事業の実施にあたっては慎重に検討するとともに、継続事業についても事業費の平準化を図るなど、単年度の事業量について縮減を図っていく。一方、人件費は類似団体と比較して低くなっているが、公共施設数が多いことから委託料をはじめとする物件費が高く、物価上昇によりこの傾向は続くと考えられることから、適正な施設数と職員配置について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394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25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63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371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41923</xdr:rowOff>
    </xdr:from>
    <xdr:to>
      <xdr:col>29</xdr:col>
      <xdr:colOff>127000</xdr:colOff>
      <xdr:row>17</xdr:row>
      <xdr:rowOff>141992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04198"/>
          <a:ext cx="647700" cy="100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141992</xdr:rowOff>
    </xdr:from>
    <xdr:to>
      <xdr:col>26</xdr:col>
      <xdr:colOff>50800</xdr:colOff>
      <xdr:row>18</xdr:row>
      <xdr:rowOff>16996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04267"/>
          <a:ext cx="698500" cy="4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16996</xdr:rowOff>
    </xdr:from>
    <xdr:to>
      <xdr:col>22</xdr:col>
      <xdr:colOff>114300</xdr:colOff>
      <xdr:row>18</xdr:row>
      <xdr:rowOff>41723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0721"/>
          <a:ext cx="698500" cy="2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41723</xdr:rowOff>
    </xdr:from>
    <xdr:to>
      <xdr:col>18</xdr:col>
      <xdr:colOff>177800</xdr:colOff>
      <xdr:row>18</xdr:row>
      <xdr:rowOff>94567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5448"/>
          <a:ext cx="698500" cy="5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162687</xdr:rowOff>
    </xdr:from>
    <xdr:to>
      <xdr:col>15</xdr:col>
      <xdr:colOff>101600</xdr:colOff>
      <xdr:row>19</xdr:row>
      <xdr:rowOff>92837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96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77614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162573</xdr:rowOff>
    </xdr:from>
    <xdr:to>
      <xdr:col>29</xdr:col>
      <xdr:colOff>177800</xdr:colOff>
      <xdr:row>17</xdr:row>
      <xdr:rowOff>92723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5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134650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2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91192</xdr:rowOff>
    </xdr:from>
    <xdr:to>
      <xdr:col>26</xdr:col>
      <xdr:colOff>101600</xdr:colOff>
      <xdr:row>18</xdr:row>
      <xdr:rowOff>21342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5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39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137646</xdr:rowOff>
    </xdr:from>
    <xdr:to>
      <xdr:col>22</xdr:col>
      <xdr:colOff>165100</xdr:colOff>
      <xdr:row>18</xdr:row>
      <xdr:rowOff>67796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99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52573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8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162373</xdr:rowOff>
    </xdr:from>
    <xdr:to>
      <xdr:col>19</xdr:col>
      <xdr:colOff>38100</xdr:colOff>
      <xdr:row>18</xdr:row>
      <xdr:rowOff>92523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1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43767</xdr:rowOff>
    </xdr:from>
    <xdr:to>
      <xdr:col>15</xdr:col>
      <xdr:colOff>101600</xdr:colOff>
      <xdr:row>18</xdr:row>
      <xdr:rowOff>145367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155544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4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34515</xdr:rowOff>
    </xdr:from>
    <xdr:to>
      <xdr:col>29</xdr:col>
      <xdr:colOff>127000</xdr:colOff>
      <xdr:row>38</xdr:row>
      <xdr:rowOff>44374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2115"/>
          <a:ext cx="647700" cy="9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29151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6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24169</xdr:rowOff>
    </xdr:from>
    <xdr:to>
      <xdr:col>26</xdr:col>
      <xdr:colOff>50800</xdr:colOff>
      <xdr:row>38</xdr:row>
      <xdr:rowOff>34515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91769"/>
          <a:ext cx="698500" cy="1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24169</xdr:rowOff>
    </xdr:from>
    <xdr:to>
      <xdr:col>22</xdr:col>
      <xdr:colOff>114300</xdr:colOff>
      <xdr:row>38</xdr:row>
      <xdr:rowOff>34940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1769"/>
          <a:ext cx="698500" cy="10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34038</xdr:rowOff>
    </xdr:from>
    <xdr:to>
      <xdr:col>18</xdr:col>
      <xdr:colOff>177800</xdr:colOff>
      <xdr:row>38</xdr:row>
      <xdr:rowOff>34940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1638"/>
          <a:ext cx="698500" cy="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24990</xdr:rowOff>
    </xdr:from>
    <xdr:to>
      <xdr:col>15</xdr:col>
      <xdr:colOff>101600</xdr:colOff>
      <xdr:row>38</xdr:row>
      <xdr:rowOff>126590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111367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336474</xdr:rowOff>
    </xdr:from>
    <xdr:to>
      <xdr:col>29</xdr:col>
      <xdr:colOff>177800</xdr:colOff>
      <xdr:row>38</xdr:row>
      <xdr:rowOff>95174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181551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326615</xdr:rowOff>
    </xdr:from>
    <xdr:to>
      <xdr:col>26</xdr:col>
      <xdr:colOff>101600</xdr:colOff>
      <xdr:row>38</xdr:row>
      <xdr:rowOff>85315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95492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316269</xdr:rowOff>
    </xdr:from>
    <xdr:to>
      <xdr:col>22</xdr:col>
      <xdr:colOff>165100</xdr:colOff>
      <xdr:row>38</xdr:row>
      <xdr:rowOff>74969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85146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327040</xdr:rowOff>
    </xdr:from>
    <xdr:to>
      <xdr:col>19</xdr:col>
      <xdr:colOff>38100</xdr:colOff>
      <xdr:row>38</xdr:row>
      <xdr:rowOff>85740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95917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326138</xdr:rowOff>
    </xdr:from>
    <xdr:to>
      <xdr:col>15</xdr:col>
      <xdr:colOff>101600</xdr:colOff>
      <xdr:row>38</xdr:row>
      <xdr:rowOff>84838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0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95015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
30,793
623.50
23,416,386
22,454,432
900,111
11,673,057
20,238,263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46301</xdr:rowOff>
    </xdr:from>
    <xdr:to>
      <xdr:col>24</xdr:col>
      <xdr:colOff>63500</xdr:colOff>
      <xdr:row>36</xdr:row>
      <xdr:rowOff>126474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8501"/>
          <a:ext cx="8382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126474</xdr:rowOff>
    </xdr:from>
    <xdr:to>
      <xdr:col>19</xdr:col>
      <xdr:colOff>177800</xdr:colOff>
      <xdr:row>37</xdr:row>
      <xdr:rowOff>13415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8674"/>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13415</xdr:rowOff>
    </xdr:from>
    <xdr:to>
      <xdr:col>15</xdr:col>
      <xdr:colOff>50800</xdr:colOff>
      <xdr:row>37</xdr:row>
      <xdr:rowOff>23963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7065"/>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23963</xdr:rowOff>
    </xdr:from>
    <xdr:to>
      <xdr:col>10</xdr:col>
      <xdr:colOff>114300</xdr:colOff>
      <xdr:row>37</xdr:row>
      <xdr:rowOff>70739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7613"/>
          <a:ext cx="889000" cy="4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135447</xdr:rowOff>
    </xdr:from>
    <xdr:to>
      <xdr:col>6</xdr:col>
      <xdr:colOff>38100</xdr:colOff>
      <xdr:row>38</xdr:row>
      <xdr:rowOff>65598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56725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166951</xdr:rowOff>
    </xdr:from>
    <xdr:to>
      <xdr:col>24</xdr:col>
      <xdr:colOff>114300</xdr:colOff>
      <xdr:row>36</xdr:row>
      <xdr:rowOff>97101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145378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4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75674</xdr:rowOff>
    </xdr:from>
    <xdr:to>
      <xdr:col>20</xdr:col>
      <xdr:colOff>38100</xdr:colOff>
      <xdr:row>37</xdr:row>
      <xdr:rowOff>5824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168401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134065</xdr:rowOff>
    </xdr:from>
    <xdr:to>
      <xdr:col>15</xdr:col>
      <xdr:colOff>101600</xdr:colOff>
      <xdr:row>37</xdr:row>
      <xdr:rowOff>64215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55342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144613</xdr:rowOff>
    </xdr:from>
    <xdr:to>
      <xdr:col>10</xdr:col>
      <xdr:colOff>165100</xdr:colOff>
      <xdr:row>37</xdr:row>
      <xdr:rowOff>74763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65890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19939</xdr:rowOff>
    </xdr:from>
    <xdr:to>
      <xdr:col>6</xdr:col>
      <xdr:colOff>38100</xdr:colOff>
      <xdr:row>37</xdr:row>
      <xdr:rowOff>121539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138066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116993</xdr:rowOff>
    </xdr:from>
    <xdr:to>
      <xdr:col>24</xdr:col>
      <xdr:colOff>63500</xdr:colOff>
      <xdr:row>58</xdr:row>
      <xdr:rowOff>118040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093"/>
          <a:ext cx="8382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116993</xdr:rowOff>
    </xdr:from>
    <xdr:to>
      <xdr:col>19</xdr:col>
      <xdr:colOff>177800</xdr:colOff>
      <xdr:row>58</xdr:row>
      <xdr:rowOff>117477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093"/>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117477</xdr:rowOff>
    </xdr:from>
    <xdr:to>
      <xdr:col>15</xdr:col>
      <xdr:colOff>50800</xdr:colOff>
      <xdr:row>58</xdr:row>
      <xdr:rowOff>118684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57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118684</xdr:rowOff>
    </xdr:from>
    <xdr:to>
      <xdr:col>10</xdr:col>
      <xdr:colOff>114300</xdr:colOff>
      <xdr:row>58</xdr:row>
      <xdr:rowOff>119821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784"/>
          <a:ext cx="8890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72015</xdr:rowOff>
    </xdr:from>
    <xdr:to>
      <xdr:col>6</xdr:col>
      <xdr:colOff>38100</xdr:colOff>
      <xdr:row>59</xdr:row>
      <xdr:rowOff>2165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164742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67240</xdr:rowOff>
    </xdr:from>
    <xdr:to>
      <xdr:col>24</xdr:col>
      <xdr:colOff>114300</xdr:colOff>
      <xdr:row>58</xdr:row>
      <xdr:rowOff>168840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66193</xdr:rowOff>
    </xdr:from>
    <xdr:to>
      <xdr:col>20</xdr:col>
      <xdr:colOff>38100</xdr:colOff>
      <xdr:row>58</xdr:row>
      <xdr:rowOff>167793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158920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66677</xdr:rowOff>
    </xdr:from>
    <xdr:to>
      <xdr:col>15</xdr:col>
      <xdr:colOff>101600</xdr:colOff>
      <xdr:row>58</xdr:row>
      <xdr:rowOff>168277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159404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67884</xdr:rowOff>
    </xdr:from>
    <xdr:to>
      <xdr:col>10</xdr:col>
      <xdr:colOff>165100</xdr:colOff>
      <xdr:row>58</xdr:row>
      <xdr:rowOff>169484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160611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69021</xdr:rowOff>
    </xdr:from>
    <xdr:to>
      <xdr:col>6</xdr:col>
      <xdr:colOff>38100</xdr:colOff>
      <xdr:row>58</xdr:row>
      <xdr:rowOff>170621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134480</xdr:rowOff>
    </xdr:from>
    <xdr:to>
      <xdr:col>24</xdr:col>
      <xdr:colOff>63500</xdr:colOff>
      <xdr:row>78</xdr:row>
      <xdr:rowOff>161049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7580"/>
          <a:ext cx="8382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134480</xdr:rowOff>
    </xdr:from>
    <xdr:to>
      <xdr:col>19</xdr:col>
      <xdr:colOff>177800</xdr:colOff>
      <xdr:row>78</xdr:row>
      <xdr:rowOff>151764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7580"/>
          <a:ext cx="889000" cy="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151764</xdr:rowOff>
    </xdr:from>
    <xdr:to>
      <xdr:col>15</xdr:col>
      <xdr:colOff>50800</xdr:colOff>
      <xdr:row>78</xdr:row>
      <xdr:rowOff>157493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486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157493</xdr:rowOff>
    </xdr:from>
    <xdr:to>
      <xdr:col>10</xdr:col>
      <xdr:colOff>114300</xdr:colOff>
      <xdr:row>78</xdr:row>
      <xdr:rowOff>169087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0593"/>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62306</xdr:rowOff>
    </xdr:from>
    <xdr:to>
      <xdr:col>6</xdr:col>
      <xdr:colOff>38100</xdr:colOff>
      <xdr:row>78</xdr:row>
      <xdr:rowOff>163906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110249</xdr:rowOff>
    </xdr:from>
    <xdr:to>
      <xdr:col>24</xdr:col>
      <xdr:colOff>114300</xdr:colOff>
      <xdr:row>79</xdr:row>
      <xdr:rowOff>40399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25176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83680</xdr:rowOff>
    </xdr:from>
    <xdr:to>
      <xdr:col>20</xdr:col>
      <xdr:colOff>38100</xdr:colOff>
      <xdr:row>79</xdr:row>
      <xdr:rowOff>13830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100964</xdr:rowOff>
    </xdr:from>
    <xdr:to>
      <xdr:col>15</xdr:col>
      <xdr:colOff>101600</xdr:colOff>
      <xdr:row>79</xdr:row>
      <xdr:rowOff>31114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22241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106693</xdr:rowOff>
    </xdr:from>
    <xdr:to>
      <xdr:col>10</xdr:col>
      <xdr:colOff>165100</xdr:colOff>
      <xdr:row>79</xdr:row>
      <xdr:rowOff>36843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27970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118287</xdr:rowOff>
    </xdr:from>
    <xdr:to>
      <xdr:col>6</xdr:col>
      <xdr:colOff>38100</xdr:colOff>
      <xdr:row>79</xdr:row>
      <xdr:rowOff>48437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39564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19007</xdr:rowOff>
    </xdr:from>
    <xdr:to>
      <xdr:col>24</xdr:col>
      <xdr:colOff>63500</xdr:colOff>
      <xdr:row>95</xdr:row>
      <xdr:rowOff>56276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06757"/>
          <a:ext cx="8382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19007</xdr:rowOff>
    </xdr:from>
    <xdr:to>
      <xdr:col>19</xdr:col>
      <xdr:colOff>177800</xdr:colOff>
      <xdr:row>95</xdr:row>
      <xdr:rowOff>81528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06757"/>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157615</xdr:rowOff>
    </xdr:from>
    <xdr:to>
      <xdr:col>15</xdr:col>
      <xdr:colOff>50800</xdr:colOff>
      <xdr:row>95</xdr:row>
      <xdr:rowOff>81528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73915"/>
          <a:ext cx="889000" cy="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157615</xdr:rowOff>
    </xdr:from>
    <xdr:to>
      <xdr:col>10</xdr:col>
      <xdr:colOff>114300</xdr:colOff>
      <xdr:row>96</xdr:row>
      <xdr:rowOff>23092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3915"/>
          <a:ext cx="889000" cy="2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80480</xdr:rowOff>
    </xdr:from>
    <xdr:to>
      <xdr:col>6</xdr:col>
      <xdr:colOff>38100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5476</xdr:rowOff>
    </xdr:from>
    <xdr:to>
      <xdr:col>24</xdr:col>
      <xdr:colOff>114300</xdr:colOff>
      <xdr:row>95</xdr:row>
      <xdr:rowOff>107076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28353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139657</xdr:rowOff>
    </xdr:from>
    <xdr:to>
      <xdr:col>20</xdr:col>
      <xdr:colOff>38100</xdr:colOff>
      <xdr:row>95</xdr:row>
      <xdr:rowOff>69807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86334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3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30728</xdr:rowOff>
    </xdr:from>
    <xdr:to>
      <xdr:col>15</xdr:col>
      <xdr:colOff>101600</xdr:colOff>
      <xdr:row>95</xdr:row>
      <xdr:rowOff>132328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148855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9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106815</xdr:rowOff>
    </xdr:from>
    <xdr:to>
      <xdr:col>10</xdr:col>
      <xdr:colOff>165100</xdr:colOff>
      <xdr:row>95</xdr:row>
      <xdr:rowOff>36965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53492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143742</xdr:rowOff>
    </xdr:from>
    <xdr:to>
      <xdr:col>6</xdr:col>
      <xdr:colOff>38100</xdr:colOff>
      <xdr:row>96</xdr:row>
      <xdr:rowOff>73892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90419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0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117079</xdr:rowOff>
    </xdr:from>
    <xdr:to>
      <xdr:col>55</xdr:col>
      <xdr:colOff>0</xdr:colOff>
      <xdr:row>37</xdr:row>
      <xdr:rowOff>136300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0729"/>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132271</xdr:rowOff>
    </xdr:from>
    <xdr:to>
      <xdr:col>50</xdr:col>
      <xdr:colOff>114300</xdr:colOff>
      <xdr:row>37</xdr:row>
      <xdr:rowOff>136300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5921"/>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24900</xdr:rowOff>
    </xdr:from>
    <xdr:to>
      <xdr:col>45</xdr:col>
      <xdr:colOff>177800</xdr:colOff>
      <xdr:row>37</xdr:row>
      <xdr:rowOff>132271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68550"/>
          <a:ext cx="889000" cy="10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29939</xdr:rowOff>
    </xdr:from>
    <xdr:to>
      <xdr:col>41</xdr:col>
      <xdr:colOff>50800</xdr:colOff>
      <xdr:row>37</xdr:row>
      <xdr:rowOff>24900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0689"/>
          <a:ext cx="889000" cy="33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127521</xdr:rowOff>
    </xdr:from>
    <xdr:to>
      <xdr:col>36</xdr:col>
      <xdr:colOff>165100</xdr:colOff>
      <xdr:row>36</xdr:row>
      <xdr:rowOff>57671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48798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66279</xdr:rowOff>
    </xdr:from>
    <xdr:to>
      <xdr:col>55</xdr:col>
      <xdr:colOff>50800</xdr:colOff>
      <xdr:row>37</xdr:row>
      <xdr:rowOff>167878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9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44706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85500</xdr:rowOff>
    </xdr:from>
    <xdr:to>
      <xdr:col>50</xdr:col>
      <xdr:colOff>165100</xdr:colOff>
      <xdr:row>38</xdr:row>
      <xdr:rowOff>15650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81471</xdr:rowOff>
    </xdr:from>
    <xdr:to>
      <xdr:col>46</xdr:col>
      <xdr:colOff>38100</xdr:colOff>
      <xdr:row>38</xdr:row>
      <xdr:rowOff>11621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145550</xdr:rowOff>
    </xdr:from>
    <xdr:to>
      <xdr:col>41</xdr:col>
      <xdr:colOff>101600</xdr:colOff>
      <xdr:row>37</xdr:row>
      <xdr:rowOff>75700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92227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150589</xdr:rowOff>
    </xdr:from>
    <xdr:to>
      <xdr:col>36</xdr:col>
      <xdr:colOff>165100</xdr:colOff>
      <xdr:row>35</xdr:row>
      <xdr:rowOff>80739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97266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33241</xdr:rowOff>
    </xdr:from>
    <xdr:to>
      <xdr:col>55</xdr:col>
      <xdr:colOff>0</xdr:colOff>
      <xdr:row>56</xdr:row>
      <xdr:rowOff>157494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34441"/>
          <a:ext cx="838200" cy="12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60572</xdr:rowOff>
    </xdr:from>
    <xdr:to>
      <xdr:col>50</xdr:col>
      <xdr:colOff>114300</xdr:colOff>
      <xdr:row>56</xdr:row>
      <xdr:rowOff>157494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61772"/>
          <a:ext cx="889000" cy="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60572</xdr:rowOff>
    </xdr:from>
    <xdr:to>
      <xdr:col>45</xdr:col>
      <xdr:colOff>177800</xdr:colOff>
      <xdr:row>56</xdr:row>
      <xdr:rowOff>160484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61772"/>
          <a:ext cx="889000" cy="9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160484</xdr:rowOff>
    </xdr:from>
    <xdr:to>
      <xdr:col>41</xdr:col>
      <xdr:colOff>50800</xdr:colOff>
      <xdr:row>57</xdr:row>
      <xdr:rowOff>19648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61684"/>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153891</xdr:rowOff>
    </xdr:from>
    <xdr:to>
      <xdr:col>55</xdr:col>
      <xdr:colOff>50800</xdr:colOff>
      <xdr:row>56</xdr:row>
      <xdr:rowOff>84041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132318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106694</xdr:rowOff>
    </xdr:from>
    <xdr:to>
      <xdr:col>50</xdr:col>
      <xdr:colOff>165100</xdr:colOff>
      <xdr:row>57</xdr:row>
      <xdr:rowOff>36844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27971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9772</xdr:rowOff>
    </xdr:from>
    <xdr:to>
      <xdr:col>46</xdr:col>
      <xdr:colOff>38100</xdr:colOff>
      <xdr:row>56</xdr:row>
      <xdr:rowOff>111372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127899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109684</xdr:rowOff>
    </xdr:from>
    <xdr:to>
      <xdr:col>41</xdr:col>
      <xdr:colOff>101600</xdr:colOff>
      <xdr:row>57</xdr:row>
      <xdr:rowOff>39834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30961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140298</xdr:rowOff>
    </xdr:from>
    <xdr:to>
      <xdr:col>36</xdr:col>
      <xdr:colOff>165100</xdr:colOff>
      <xdr:row>57</xdr:row>
      <xdr:rowOff>70448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61575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39748</xdr:rowOff>
    </xdr:from>
    <xdr:to>
      <xdr:col>55</xdr:col>
      <xdr:colOff>0</xdr:colOff>
      <xdr:row>78</xdr:row>
      <xdr:rowOff>138285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12848"/>
          <a:ext cx="838200" cy="9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113085</xdr:rowOff>
    </xdr:from>
    <xdr:to>
      <xdr:col>50</xdr:col>
      <xdr:colOff>114300</xdr:colOff>
      <xdr:row>78</xdr:row>
      <xdr:rowOff>39748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71835"/>
          <a:ext cx="889000" cy="44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113085</xdr:rowOff>
    </xdr:from>
    <xdr:to>
      <xdr:col>45</xdr:col>
      <xdr:colOff>177800</xdr:colOff>
      <xdr:row>77</xdr:row>
      <xdr:rowOff>126854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71835"/>
          <a:ext cx="889000" cy="35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126854</xdr:rowOff>
    </xdr:from>
    <xdr:to>
      <xdr:col>41</xdr:col>
      <xdr:colOff>50800</xdr:colOff>
      <xdr:row>77</xdr:row>
      <xdr:rowOff>128912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2850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87485</xdr:rowOff>
    </xdr:from>
    <xdr:to>
      <xdr:col>55</xdr:col>
      <xdr:colOff>50800</xdr:colOff>
      <xdr:row>79</xdr:row>
      <xdr:rowOff>17635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65912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160398</xdr:rowOff>
    </xdr:from>
    <xdr:to>
      <xdr:col>50</xdr:col>
      <xdr:colOff>165100</xdr:colOff>
      <xdr:row>78</xdr:row>
      <xdr:rowOff>90548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107075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62285</xdr:rowOff>
    </xdr:from>
    <xdr:to>
      <xdr:col>46</xdr:col>
      <xdr:colOff>38100</xdr:colOff>
      <xdr:row>75</xdr:row>
      <xdr:rowOff>163885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9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76054</xdr:rowOff>
    </xdr:from>
    <xdr:to>
      <xdr:col>41</xdr:col>
      <xdr:colOff>101600</xdr:colOff>
      <xdr:row>78</xdr:row>
      <xdr:rowOff>6204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22731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78112</xdr:rowOff>
    </xdr:from>
    <xdr:to>
      <xdr:col>36</xdr:col>
      <xdr:colOff>165100</xdr:colOff>
      <xdr:row>78</xdr:row>
      <xdr:rowOff>8262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24789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114965</xdr:rowOff>
    </xdr:from>
    <xdr:to>
      <xdr:col>55</xdr:col>
      <xdr:colOff>0</xdr:colOff>
      <xdr:row>97</xdr:row>
      <xdr:rowOff>11140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02715"/>
          <a:ext cx="838200" cy="2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11140</xdr:rowOff>
    </xdr:from>
    <xdr:to>
      <xdr:col>50</xdr:col>
      <xdr:colOff>114300</xdr:colOff>
      <xdr:row>97</xdr:row>
      <xdr:rowOff>56696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1790"/>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56696</xdr:rowOff>
    </xdr:from>
    <xdr:to>
      <xdr:col>45</xdr:col>
      <xdr:colOff>177800</xdr:colOff>
      <xdr:row>97</xdr:row>
      <xdr:rowOff>67965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87346"/>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67965</xdr:rowOff>
    </xdr:from>
    <xdr:to>
      <xdr:col>41</xdr:col>
      <xdr:colOff>50800</xdr:colOff>
      <xdr:row>97</xdr:row>
      <xdr:rowOff>144872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98615"/>
          <a:ext cx="889000" cy="7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64165</xdr:rowOff>
    </xdr:from>
    <xdr:to>
      <xdr:col>55</xdr:col>
      <xdr:colOff>50800</xdr:colOff>
      <xdr:row>95</xdr:row>
      <xdr:rowOff>165765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87042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131790</xdr:rowOff>
    </xdr:from>
    <xdr:to>
      <xdr:col>50</xdr:col>
      <xdr:colOff>165100</xdr:colOff>
      <xdr:row>97</xdr:row>
      <xdr:rowOff>61940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53067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5896</xdr:rowOff>
    </xdr:from>
    <xdr:to>
      <xdr:col>46</xdr:col>
      <xdr:colOff>38100</xdr:colOff>
      <xdr:row>97</xdr:row>
      <xdr:rowOff>107496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98623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2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17165</xdr:rowOff>
    </xdr:from>
    <xdr:to>
      <xdr:col>41</xdr:col>
      <xdr:colOff>101600</xdr:colOff>
      <xdr:row>97</xdr:row>
      <xdr:rowOff>118765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109892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4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94072</xdr:rowOff>
    </xdr:from>
    <xdr:to>
      <xdr:col>36</xdr:col>
      <xdr:colOff>165100</xdr:colOff>
      <xdr:row>98</xdr:row>
      <xdr:rowOff>24222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15349</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81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65245</xdr:rowOff>
    </xdr:from>
    <xdr:to>
      <xdr:col>85</xdr:col>
      <xdr:colOff>127000</xdr:colOff>
      <xdr:row>39</xdr:row>
      <xdr:rowOff>72263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1795"/>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72263</xdr:rowOff>
    </xdr:from>
    <xdr:to>
      <xdr:col>81</xdr:col>
      <xdr:colOff>50800</xdr:colOff>
      <xdr:row>39</xdr:row>
      <xdr:rowOff>75976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8813"/>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57189</xdr:rowOff>
    </xdr:from>
    <xdr:to>
      <xdr:col>76</xdr:col>
      <xdr:colOff>114300</xdr:colOff>
      <xdr:row>39</xdr:row>
      <xdr:rowOff>75976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3739"/>
          <a:ext cx="889000" cy="1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136437</xdr:rowOff>
    </xdr:from>
    <xdr:to>
      <xdr:col>71</xdr:col>
      <xdr:colOff>177800</xdr:colOff>
      <xdr:row>39</xdr:row>
      <xdr:rowOff>57189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1537"/>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27025</xdr:rowOff>
    </xdr:from>
    <xdr:to>
      <xdr:col>67</xdr:col>
      <xdr:colOff>101600</xdr:colOff>
      <xdr:row>39</xdr:row>
      <xdr:rowOff>128625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119752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8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14445</xdr:rowOff>
    </xdr:from>
    <xdr:to>
      <xdr:col>85</xdr:col>
      <xdr:colOff>177800</xdr:colOff>
      <xdr:row>39</xdr:row>
      <xdr:rowOff>116045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145272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21463</xdr:rowOff>
    </xdr:from>
    <xdr:to>
      <xdr:col>81</xdr:col>
      <xdr:colOff>101600</xdr:colOff>
      <xdr:row>39</xdr:row>
      <xdr:rowOff>123063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139590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8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25176</xdr:rowOff>
    </xdr:from>
    <xdr:to>
      <xdr:col>76</xdr:col>
      <xdr:colOff>165100</xdr:colOff>
      <xdr:row>39</xdr:row>
      <xdr:rowOff>126776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117903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6389</xdr:rowOff>
    </xdr:from>
    <xdr:to>
      <xdr:col>72</xdr:col>
      <xdr:colOff>38100</xdr:colOff>
      <xdr:row>39</xdr:row>
      <xdr:rowOff>107989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85637</xdr:rowOff>
    </xdr:from>
    <xdr:to>
      <xdr:col>67</xdr:col>
      <xdr:colOff>101600</xdr:colOff>
      <xdr:row>39</xdr:row>
      <xdr:rowOff>15787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32314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7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139167</xdr:rowOff>
    </xdr:from>
    <xdr:to>
      <xdr:col>85</xdr:col>
      <xdr:colOff>127000</xdr:colOff>
      <xdr:row>77</xdr:row>
      <xdr:rowOff>143838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0817"/>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123568</xdr:rowOff>
    </xdr:from>
    <xdr:to>
      <xdr:col>81</xdr:col>
      <xdr:colOff>50800</xdr:colOff>
      <xdr:row>77</xdr:row>
      <xdr:rowOff>139167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5218"/>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123568</xdr:rowOff>
    </xdr:from>
    <xdr:to>
      <xdr:col>76</xdr:col>
      <xdr:colOff>114300</xdr:colOff>
      <xdr:row>77</xdr:row>
      <xdr:rowOff>124648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5218"/>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124648</xdr:rowOff>
    </xdr:from>
    <xdr:to>
      <xdr:col>71</xdr:col>
      <xdr:colOff>177800</xdr:colOff>
      <xdr:row>77</xdr:row>
      <xdr:rowOff>128318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6298"/>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134947</xdr:rowOff>
    </xdr:from>
    <xdr:to>
      <xdr:col>67</xdr:col>
      <xdr:colOff>101600</xdr:colOff>
      <xdr:row>78</xdr:row>
      <xdr:rowOff>65097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93038</xdr:rowOff>
    </xdr:from>
    <xdr:to>
      <xdr:col>85</xdr:col>
      <xdr:colOff>177800</xdr:colOff>
      <xdr:row>78</xdr:row>
      <xdr:rowOff>23188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88367</xdr:rowOff>
    </xdr:from>
    <xdr:to>
      <xdr:col>81</xdr:col>
      <xdr:colOff>101600</xdr:colOff>
      <xdr:row>78</xdr:row>
      <xdr:rowOff>18517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9644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72768</xdr:rowOff>
    </xdr:from>
    <xdr:to>
      <xdr:col>76</xdr:col>
      <xdr:colOff>165100</xdr:colOff>
      <xdr:row>78</xdr:row>
      <xdr:rowOff>2918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19445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73848</xdr:rowOff>
    </xdr:from>
    <xdr:to>
      <xdr:col>72</xdr:col>
      <xdr:colOff>38100</xdr:colOff>
      <xdr:row>78</xdr:row>
      <xdr:rowOff>3998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20525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77518</xdr:rowOff>
    </xdr:from>
    <xdr:to>
      <xdr:col>67</xdr:col>
      <xdr:colOff>101600</xdr:colOff>
      <xdr:row>78</xdr:row>
      <xdr:rowOff>7668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24195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164298</xdr:rowOff>
    </xdr:from>
    <xdr:to>
      <xdr:col>85</xdr:col>
      <xdr:colOff>127000</xdr:colOff>
      <xdr:row>99</xdr:row>
      <xdr:rowOff>1186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66398"/>
          <a:ext cx="8382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154203</xdr:rowOff>
    </xdr:from>
    <xdr:to>
      <xdr:col>81</xdr:col>
      <xdr:colOff>50800</xdr:colOff>
      <xdr:row>99</xdr:row>
      <xdr:rowOff>1186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6303"/>
          <a:ext cx="889000" cy="1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154203</xdr:rowOff>
    </xdr:from>
    <xdr:to>
      <xdr:col>76</xdr:col>
      <xdr:colOff>114300</xdr:colOff>
      <xdr:row>98</xdr:row>
      <xdr:rowOff>158592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56303"/>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158592</xdr:rowOff>
    </xdr:from>
    <xdr:to>
      <xdr:col>71</xdr:col>
      <xdr:colOff>177800</xdr:colOff>
      <xdr:row>98</xdr:row>
      <xdr:rowOff>168551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0692"/>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124574</xdr:rowOff>
    </xdr:from>
    <xdr:to>
      <xdr:col>67</xdr:col>
      <xdr:colOff>101600</xdr:colOff>
      <xdr:row>99</xdr:row>
      <xdr:rowOff>54724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45851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113498</xdr:rowOff>
    </xdr:from>
    <xdr:to>
      <xdr:col>85</xdr:col>
      <xdr:colOff>177800</xdr:colOff>
      <xdr:row>99</xdr:row>
      <xdr:rowOff>43648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121836</xdr:rowOff>
    </xdr:from>
    <xdr:to>
      <xdr:col>81</xdr:col>
      <xdr:colOff>101600</xdr:colOff>
      <xdr:row>99</xdr:row>
      <xdr:rowOff>51986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103403</xdr:rowOff>
    </xdr:from>
    <xdr:to>
      <xdr:col>76</xdr:col>
      <xdr:colOff>165100</xdr:colOff>
      <xdr:row>99</xdr:row>
      <xdr:rowOff>33553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24680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107792</xdr:rowOff>
    </xdr:from>
    <xdr:to>
      <xdr:col>72</xdr:col>
      <xdr:colOff>38100</xdr:colOff>
      <xdr:row>99</xdr:row>
      <xdr:rowOff>37942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29069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117751</xdr:rowOff>
    </xdr:from>
    <xdr:to>
      <xdr:col>67</xdr:col>
      <xdr:colOff>101600</xdr:colOff>
      <xdr:row>99</xdr:row>
      <xdr:rowOff>47901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64428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47476</xdr:rowOff>
    </xdr:from>
    <xdr:to>
      <xdr:col>116</xdr:col>
      <xdr:colOff>63500</xdr:colOff>
      <xdr:row>38</xdr:row>
      <xdr:rowOff>65307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62576"/>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50219</xdr:rowOff>
    </xdr:from>
    <xdr:to>
      <xdr:col>111</xdr:col>
      <xdr:colOff>177800</xdr:colOff>
      <xdr:row>38</xdr:row>
      <xdr:rowOff>65307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6531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130458</xdr:rowOff>
    </xdr:from>
    <xdr:to>
      <xdr:col>107</xdr:col>
      <xdr:colOff>50800</xdr:colOff>
      <xdr:row>38</xdr:row>
      <xdr:rowOff>50219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474108"/>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112660</xdr:rowOff>
    </xdr:from>
    <xdr:to>
      <xdr:col>102</xdr:col>
      <xdr:colOff>114300</xdr:colOff>
      <xdr:row>37</xdr:row>
      <xdr:rowOff>130458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56310"/>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162196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168126</xdr:rowOff>
    </xdr:from>
    <xdr:to>
      <xdr:col>116</xdr:col>
      <xdr:colOff>114300</xdr:colOff>
      <xdr:row>38</xdr:row>
      <xdr:rowOff>98276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19553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6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14507</xdr:rowOff>
    </xdr:from>
    <xdr:to>
      <xdr:col>112</xdr:col>
      <xdr:colOff>38100</xdr:colOff>
      <xdr:row>38</xdr:row>
      <xdr:rowOff>116107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132634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0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170869</xdr:rowOff>
    </xdr:from>
    <xdr:to>
      <xdr:col>107</xdr:col>
      <xdr:colOff>101600</xdr:colOff>
      <xdr:row>38</xdr:row>
      <xdr:rowOff>101019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117546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8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79658</xdr:rowOff>
    </xdr:from>
    <xdr:to>
      <xdr:col>102</xdr:col>
      <xdr:colOff>165100</xdr:colOff>
      <xdr:row>38</xdr:row>
      <xdr:rowOff>9808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26335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19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61860</xdr:rowOff>
    </xdr:from>
    <xdr:to>
      <xdr:col>98</xdr:col>
      <xdr:colOff>38100</xdr:colOff>
      <xdr:row>37</xdr:row>
      <xdr:rowOff>163460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8537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159886</xdr:rowOff>
    </xdr:from>
    <xdr:to>
      <xdr:col>116</xdr:col>
      <xdr:colOff>63500</xdr:colOff>
      <xdr:row>58</xdr:row>
      <xdr:rowOff>161257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398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161257</xdr:rowOff>
    </xdr:from>
    <xdr:to>
      <xdr:col>111</xdr:col>
      <xdr:colOff>177800</xdr:colOff>
      <xdr:row>58</xdr:row>
      <xdr:rowOff>162727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535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162727</xdr:rowOff>
    </xdr:from>
    <xdr:to>
      <xdr:col>107</xdr:col>
      <xdr:colOff>50800</xdr:colOff>
      <xdr:row>58</xdr:row>
      <xdr:rowOff>163909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6827"/>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163909</xdr:rowOff>
    </xdr:from>
    <xdr:to>
      <xdr:col>102</xdr:col>
      <xdr:colOff>114300</xdr:colOff>
      <xdr:row>58</xdr:row>
      <xdr:rowOff>165052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80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119807</xdr:rowOff>
    </xdr:from>
    <xdr:to>
      <xdr:col>98</xdr:col>
      <xdr:colOff>38100</xdr:colOff>
      <xdr:row>59</xdr:row>
      <xdr:rowOff>49957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41084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109086</xdr:rowOff>
    </xdr:from>
    <xdr:to>
      <xdr:col>116</xdr:col>
      <xdr:colOff>114300</xdr:colOff>
      <xdr:row>59</xdr:row>
      <xdr:rowOff>39236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110457</xdr:rowOff>
    </xdr:from>
    <xdr:to>
      <xdr:col>112</xdr:col>
      <xdr:colOff>38100</xdr:colOff>
      <xdr:row>59</xdr:row>
      <xdr:rowOff>40607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57134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111927</xdr:rowOff>
    </xdr:from>
    <xdr:to>
      <xdr:col>107</xdr:col>
      <xdr:colOff>101600</xdr:colOff>
      <xdr:row>59</xdr:row>
      <xdr:rowOff>42077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58604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113109</xdr:rowOff>
    </xdr:from>
    <xdr:to>
      <xdr:col>102</xdr:col>
      <xdr:colOff>165100</xdr:colOff>
      <xdr:row>59</xdr:row>
      <xdr:rowOff>43259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59786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114252</xdr:rowOff>
    </xdr:from>
    <xdr:to>
      <xdr:col>98</xdr:col>
      <xdr:colOff>38100</xdr:colOff>
      <xdr:row>59</xdr:row>
      <xdr:rowOff>44402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60929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39421</xdr:rowOff>
    </xdr:from>
    <xdr:to>
      <xdr:col>116</xdr:col>
      <xdr:colOff>63500</xdr:colOff>
      <xdr:row>76</xdr:row>
      <xdr:rowOff>91008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69621"/>
          <a:ext cx="8382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91008</xdr:rowOff>
    </xdr:from>
    <xdr:to>
      <xdr:col>111</xdr:col>
      <xdr:colOff>177800</xdr:colOff>
      <xdr:row>76</xdr:row>
      <xdr:rowOff>116802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21208"/>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116802</xdr:rowOff>
    </xdr:from>
    <xdr:to>
      <xdr:col>107</xdr:col>
      <xdr:colOff>50800</xdr:colOff>
      <xdr:row>76</xdr:row>
      <xdr:rowOff>161570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47002"/>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150101</xdr:rowOff>
    </xdr:from>
    <xdr:to>
      <xdr:col>102</xdr:col>
      <xdr:colOff>114300</xdr:colOff>
      <xdr:row>76</xdr:row>
      <xdr:rowOff>161570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8030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160071</xdr:rowOff>
    </xdr:from>
    <xdr:to>
      <xdr:col>116</xdr:col>
      <xdr:colOff>114300</xdr:colOff>
      <xdr:row>76</xdr:row>
      <xdr:rowOff>90221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138498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9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40208</xdr:rowOff>
    </xdr:from>
    <xdr:to>
      <xdr:col>112</xdr:col>
      <xdr:colOff>38100</xdr:colOff>
      <xdr:row>76</xdr:row>
      <xdr:rowOff>141808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132935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66002</xdr:rowOff>
    </xdr:from>
    <xdr:to>
      <xdr:col>107</xdr:col>
      <xdr:colOff>101600</xdr:colOff>
      <xdr:row>76</xdr:row>
      <xdr:rowOff>167602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158729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8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110770</xdr:rowOff>
    </xdr:from>
    <xdr:to>
      <xdr:col>102</xdr:col>
      <xdr:colOff>165100</xdr:colOff>
      <xdr:row>77</xdr:row>
      <xdr:rowOff>40920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32047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99301</xdr:rowOff>
    </xdr:from>
    <xdr:to>
      <xdr:col>98</xdr:col>
      <xdr:colOff>38100</xdr:colOff>
      <xdr:row>77</xdr:row>
      <xdr:rowOff>29451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20578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歳出総額は、久慈湊小学校移転改築事業、脱炭素先行地域推進事業、公共施設空調整備事業等の実施により、前年度比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％の増となった。住民一人当たりでは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719,324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36,782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112,080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5,190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円低くなっているが、給与改定の影響により年々増加傾向にあり、職員の適正配置に努めていく必要がある。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98,285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円と類似団体と同程度となっているが、うち更新整備については、久慈湊小学校移転改築事業、公共施設空調整備事業等の実施により、住民一人当たりコストは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41,833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128.7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％増加し、類似団体と比較し</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12,856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ている。今後、大型事業の実施により公債費の上昇が見込まれることから、市債の新規発行を要する事業の実施にあたっては慎重に検討するとともに、継続事業についても事業費の平準化を図るなど、単年度の事業量について縮減を図り、財政の健全化を推進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扶助費については、重点支援地方交付金による給付事業の影響により、人口一人当たりコストは前年度比較</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4,891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円の減となったが、社会保障費が高水準で推移しているため類似団体比較は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8,835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
30,793
623.50
23,416,386
22,454,432
900,111
11,673,057
20,238,263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149225</xdr:rowOff>
    </xdr:from>
    <xdr:to>
      <xdr:col>24</xdr:col>
      <xdr:colOff>63500</xdr:colOff>
      <xdr:row>37</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14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33020</xdr:rowOff>
    </xdr:from>
    <xdr:to>
      <xdr:col>19</xdr:col>
      <xdr:colOff>177800</xdr:colOff>
      <xdr:row>37</xdr:row>
      <xdr:rowOff>39307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667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39307</xdr:rowOff>
    </xdr:from>
    <xdr:to>
      <xdr:col>15</xdr:col>
      <xdr:colOff>50800</xdr:colOff>
      <xdr:row>37</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2957"/>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120459</xdr:rowOff>
    </xdr:from>
    <xdr:to>
      <xdr:col>10</xdr:col>
      <xdr:colOff>114300</xdr:colOff>
      <xdr:row>37</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410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63754</xdr:rowOff>
    </xdr:from>
    <xdr:to>
      <xdr:col>6</xdr:col>
      <xdr:colOff>38100</xdr:colOff>
      <xdr:row>38</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156481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98425</xdr:rowOff>
    </xdr:from>
    <xdr:to>
      <xdr:col>24</xdr:col>
      <xdr:colOff>114300</xdr:colOff>
      <xdr:row>37</xdr:row>
      <xdr:rowOff>28575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121302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153670</xdr:rowOff>
    </xdr:from>
    <xdr:to>
      <xdr:col>20</xdr:col>
      <xdr:colOff>38100</xdr:colOff>
      <xdr:row>37</xdr:row>
      <xdr:rowOff>83820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159957</xdr:rowOff>
    </xdr:from>
    <xdr:to>
      <xdr:col>15</xdr:col>
      <xdr:colOff>101600</xdr:colOff>
      <xdr:row>37</xdr:row>
      <xdr:rowOff>90107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106634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72136</xdr:rowOff>
    </xdr:from>
    <xdr:to>
      <xdr:col>10</xdr:col>
      <xdr:colOff>165100</xdr:colOff>
      <xdr:row>38</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69659</xdr:rowOff>
    </xdr:from>
    <xdr:to>
      <xdr:col>6</xdr:col>
      <xdr:colOff>38100</xdr:colOff>
      <xdr:row>37</xdr:row>
      <xdr:rowOff>171259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59628</xdr:rowOff>
    </xdr:from>
    <xdr:to>
      <xdr:col>24</xdr:col>
      <xdr:colOff>63500</xdr:colOff>
      <xdr:row>58</xdr:row>
      <xdr:rowOff>81058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3728"/>
          <a:ext cx="838200" cy="2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40205</xdr:rowOff>
    </xdr:from>
    <xdr:to>
      <xdr:col>19</xdr:col>
      <xdr:colOff>177800</xdr:colOff>
      <xdr:row>58</xdr:row>
      <xdr:rowOff>81058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4305"/>
          <a:ext cx="889000" cy="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40205</xdr:rowOff>
    </xdr:from>
    <xdr:to>
      <xdr:col>15</xdr:col>
      <xdr:colOff>50800</xdr:colOff>
      <xdr:row>58</xdr:row>
      <xdr:rowOff>69337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4305"/>
          <a:ext cx="889000" cy="2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132924</xdr:rowOff>
    </xdr:from>
    <xdr:to>
      <xdr:col>10</xdr:col>
      <xdr:colOff>114300</xdr:colOff>
      <xdr:row>58</xdr:row>
      <xdr:rowOff>69337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5574"/>
          <a:ext cx="889000" cy="10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99571</xdr:rowOff>
    </xdr:from>
    <xdr:to>
      <xdr:col>6</xdr:col>
      <xdr:colOff>38100</xdr:colOff>
      <xdr:row>58</xdr:row>
      <xdr:rowOff>29721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20848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8828</xdr:rowOff>
    </xdr:from>
    <xdr:to>
      <xdr:col>24</xdr:col>
      <xdr:colOff>114300</xdr:colOff>
      <xdr:row>58</xdr:row>
      <xdr:rowOff>110428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30258</xdr:rowOff>
    </xdr:from>
    <xdr:to>
      <xdr:col>20</xdr:col>
      <xdr:colOff>38100</xdr:colOff>
      <xdr:row>58</xdr:row>
      <xdr:rowOff>131858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122985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160855</xdr:rowOff>
    </xdr:from>
    <xdr:to>
      <xdr:col>15</xdr:col>
      <xdr:colOff>101600</xdr:colOff>
      <xdr:row>58</xdr:row>
      <xdr:rowOff>91005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107532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18537</xdr:rowOff>
    </xdr:from>
    <xdr:to>
      <xdr:col>10</xdr:col>
      <xdr:colOff>165100</xdr:colOff>
      <xdr:row>58</xdr:row>
      <xdr:rowOff>120137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111264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82124</xdr:rowOff>
    </xdr:from>
    <xdr:to>
      <xdr:col>6</xdr:col>
      <xdr:colOff>38100</xdr:colOff>
      <xdr:row>58</xdr:row>
      <xdr:rowOff>12274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28801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44383</xdr:rowOff>
    </xdr:from>
    <xdr:to>
      <xdr:col>24</xdr:col>
      <xdr:colOff>63500</xdr:colOff>
      <xdr:row>77</xdr:row>
      <xdr:rowOff>50749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46033"/>
          <a:ext cx="8382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44383</xdr:rowOff>
    </xdr:from>
    <xdr:to>
      <xdr:col>19</xdr:col>
      <xdr:colOff>177800</xdr:colOff>
      <xdr:row>77</xdr:row>
      <xdr:rowOff>76836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6033"/>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50826</xdr:rowOff>
    </xdr:from>
    <xdr:to>
      <xdr:col>15</xdr:col>
      <xdr:colOff>50800</xdr:colOff>
      <xdr:row>77</xdr:row>
      <xdr:rowOff>76836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2476"/>
          <a:ext cx="8890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50826</xdr:rowOff>
    </xdr:from>
    <xdr:to>
      <xdr:col>10</xdr:col>
      <xdr:colOff>114300</xdr:colOff>
      <xdr:row>77</xdr:row>
      <xdr:rowOff>140674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2476"/>
          <a:ext cx="889000" cy="8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33710</xdr:rowOff>
    </xdr:from>
    <xdr:to>
      <xdr:col>6</xdr:col>
      <xdr:colOff>38100</xdr:colOff>
      <xdr:row>78</xdr:row>
      <xdr:rowOff>135310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171399</xdr:rowOff>
    </xdr:from>
    <xdr:to>
      <xdr:col>24</xdr:col>
      <xdr:colOff>114300</xdr:colOff>
      <xdr:row>77</xdr:row>
      <xdr:rowOff>101549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149826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165033</xdr:rowOff>
    </xdr:from>
    <xdr:to>
      <xdr:col>20</xdr:col>
      <xdr:colOff>38100</xdr:colOff>
      <xdr:row>77</xdr:row>
      <xdr:rowOff>95183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111710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26036</xdr:rowOff>
    </xdr:from>
    <xdr:to>
      <xdr:col>15</xdr:col>
      <xdr:colOff>101600</xdr:colOff>
      <xdr:row>77</xdr:row>
      <xdr:rowOff>127636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144163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xdr:rowOff>
    </xdr:from>
    <xdr:to>
      <xdr:col>10</xdr:col>
      <xdr:colOff>165100</xdr:colOff>
      <xdr:row>77</xdr:row>
      <xdr:rowOff>101626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118153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89874</xdr:rowOff>
    </xdr:from>
    <xdr:to>
      <xdr:col>6</xdr:col>
      <xdr:colOff>38100</xdr:colOff>
      <xdr:row>78</xdr:row>
      <xdr:rowOff>20024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36551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82877</xdr:rowOff>
    </xdr:from>
    <xdr:to>
      <xdr:col>24</xdr:col>
      <xdr:colOff>63500</xdr:colOff>
      <xdr:row>99</xdr:row>
      <xdr:rowOff>83824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6427"/>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83103</xdr:rowOff>
    </xdr:from>
    <xdr:to>
      <xdr:col>19</xdr:col>
      <xdr:colOff>177800</xdr:colOff>
      <xdr:row>99</xdr:row>
      <xdr:rowOff>83824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653"/>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70754</xdr:rowOff>
    </xdr:from>
    <xdr:to>
      <xdr:col>15</xdr:col>
      <xdr:colOff>50800</xdr:colOff>
      <xdr:row>99</xdr:row>
      <xdr:rowOff>83103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4304"/>
          <a:ext cx="889000" cy="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70754</xdr:rowOff>
    </xdr:from>
    <xdr:to>
      <xdr:col>10</xdr:col>
      <xdr:colOff>114300</xdr:colOff>
      <xdr:row>99</xdr:row>
      <xdr:rowOff>73651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4304"/>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32336</xdr:rowOff>
    </xdr:from>
    <xdr:to>
      <xdr:col>6</xdr:col>
      <xdr:colOff>38100</xdr:colOff>
      <xdr:row>99</xdr:row>
      <xdr:rowOff>133936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32077</xdr:rowOff>
    </xdr:from>
    <xdr:to>
      <xdr:col>24</xdr:col>
      <xdr:colOff>114300</xdr:colOff>
      <xdr:row>99</xdr:row>
      <xdr:rowOff>133677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33024</xdr:rowOff>
    </xdr:from>
    <xdr:to>
      <xdr:col>20</xdr:col>
      <xdr:colOff>38100</xdr:colOff>
      <xdr:row>99</xdr:row>
      <xdr:rowOff>134624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125751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32303</xdr:rowOff>
    </xdr:from>
    <xdr:to>
      <xdr:col>15</xdr:col>
      <xdr:colOff>101600</xdr:colOff>
      <xdr:row>99</xdr:row>
      <xdr:rowOff>133903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125030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19954</xdr:rowOff>
    </xdr:from>
    <xdr:to>
      <xdr:col>10</xdr:col>
      <xdr:colOff>165100</xdr:colOff>
      <xdr:row>99</xdr:row>
      <xdr:rowOff>121554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138081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22851</xdr:rowOff>
    </xdr:from>
    <xdr:to>
      <xdr:col>6</xdr:col>
      <xdr:colOff>38100</xdr:colOff>
      <xdr:row>99</xdr:row>
      <xdr:rowOff>124451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140978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166479</xdr:rowOff>
    </xdr:from>
    <xdr:to>
      <xdr:col>55</xdr:col>
      <xdr:colOff>0</xdr:colOff>
      <xdr:row>37</xdr:row>
      <xdr:rowOff>8745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3867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8745</xdr:rowOff>
    </xdr:from>
    <xdr:to>
      <xdr:col>50</xdr:col>
      <xdr:colOff>114300</xdr:colOff>
      <xdr:row>37</xdr:row>
      <xdr:rowOff>18869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52395"/>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18869</xdr:rowOff>
    </xdr:from>
    <xdr:to>
      <xdr:col>45</xdr:col>
      <xdr:colOff>177800</xdr:colOff>
      <xdr:row>37</xdr:row>
      <xdr:rowOff>25400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625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25400</xdr:rowOff>
    </xdr:from>
    <xdr:to>
      <xdr:col>41</xdr:col>
      <xdr:colOff>50800</xdr:colOff>
      <xdr:row>37</xdr:row>
      <xdr:rowOff>78631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69050"/>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115679</xdr:rowOff>
    </xdr:from>
    <xdr:to>
      <xdr:col>55</xdr:col>
      <xdr:colOff>50800</xdr:colOff>
      <xdr:row>37</xdr:row>
      <xdr:rowOff>45829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138556</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129395</xdr:rowOff>
    </xdr:from>
    <xdr:to>
      <xdr:col>50</xdr:col>
      <xdr:colOff>165100</xdr:colOff>
      <xdr:row>37</xdr:row>
      <xdr:rowOff>59545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76072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139519</xdr:rowOff>
    </xdr:from>
    <xdr:to>
      <xdr:col>46</xdr:col>
      <xdr:colOff>38100</xdr:colOff>
      <xdr:row>37</xdr:row>
      <xdr:rowOff>69669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86196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146050</xdr:rowOff>
    </xdr:from>
    <xdr:to>
      <xdr:col>41</xdr:col>
      <xdr:colOff>101600</xdr:colOff>
      <xdr:row>37</xdr:row>
      <xdr:rowOff>76200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92727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27831</xdr:rowOff>
    </xdr:from>
    <xdr:to>
      <xdr:col>36</xdr:col>
      <xdr:colOff>165100</xdr:colOff>
      <xdr:row>37</xdr:row>
      <xdr:rowOff>129431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145958</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1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43967</xdr:rowOff>
    </xdr:from>
    <xdr:to>
      <xdr:col>55</xdr:col>
      <xdr:colOff>0</xdr:colOff>
      <xdr:row>57</xdr:row>
      <xdr:rowOff>114859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16617"/>
          <a:ext cx="838200" cy="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43967</xdr:rowOff>
    </xdr:from>
    <xdr:to>
      <xdr:col>50</xdr:col>
      <xdr:colOff>114300</xdr:colOff>
      <xdr:row>57</xdr:row>
      <xdr:rowOff>110122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16617"/>
          <a:ext cx="8890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24117</xdr:rowOff>
    </xdr:from>
    <xdr:to>
      <xdr:col>45</xdr:col>
      <xdr:colOff>177800</xdr:colOff>
      <xdr:row>57</xdr:row>
      <xdr:rowOff>110122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96767"/>
          <a:ext cx="8890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56553</xdr:rowOff>
    </xdr:from>
    <xdr:to>
      <xdr:col>41</xdr:col>
      <xdr:colOff>50800</xdr:colOff>
      <xdr:row>57</xdr:row>
      <xdr:rowOff>24117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57753"/>
          <a:ext cx="889000" cy="1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64059</xdr:rowOff>
    </xdr:from>
    <xdr:to>
      <xdr:col>55</xdr:col>
      <xdr:colOff>50800</xdr:colOff>
      <xdr:row>57</xdr:row>
      <xdr:rowOff>165659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42486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164617</xdr:rowOff>
    </xdr:from>
    <xdr:to>
      <xdr:col>50</xdr:col>
      <xdr:colOff>165100</xdr:colOff>
      <xdr:row>57</xdr:row>
      <xdr:rowOff>94767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85894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59322</xdr:rowOff>
    </xdr:from>
    <xdr:to>
      <xdr:col>46</xdr:col>
      <xdr:colOff>38100</xdr:colOff>
      <xdr:row>57</xdr:row>
      <xdr:rowOff>160922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152049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144767</xdr:rowOff>
    </xdr:from>
    <xdr:to>
      <xdr:col>41</xdr:col>
      <xdr:colOff>101600</xdr:colOff>
      <xdr:row>57</xdr:row>
      <xdr:rowOff>74917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66044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5753</xdr:rowOff>
    </xdr:from>
    <xdr:to>
      <xdr:col>36</xdr:col>
      <xdr:colOff>165100</xdr:colOff>
      <xdr:row>56</xdr:row>
      <xdr:rowOff>107353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123880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3222</xdr:rowOff>
    </xdr:from>
    <xdr:to>
      <xdr:col>55</xdr:col>
      <xdr:colOff>0</xdr:colOff>
      <xdr:row>78</xdr:row>
      <xdr:rowOff>5928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6322"/>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121338</xdr:rowOff>
    </xdr:from>
    <xdr:to>
      <xdr:col>50</xdr:col>
      <xdr:colOff>114300</xdr:colOff>
      <xdr:row>78</xdr:row>
      <xdr:rowOff>3222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22988"/>
          <a:ext cx="889000" cy="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121338</xdr:rowOff>
    </xdr:from>
    <xdr:to>
      <xdr:col>45</xdr:col>
      <xdr:colOff>177800</xdr:colOff>
      <xdr:row>77</xdr:row>
      <xdr:rowOff>147687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22988"/>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136216</xdr:rowOff>
    </xdr:from>
    <xdr:to>
      <xdr:col>41</xdr:col>
      <xdr:colOff>50800</xdr:colOff>
      <xdr:row>77</xdr:row>
      <xdr:rowOff>147687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37866"/>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77043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126578</xdr:rowOff>
    </xdr:from>
    <xdr:to>
      <xdr:col>55</xdr:col>
      <xdr:colOff>50800</xdr:colOff>
      <xdr:row>78</xdr:row>
      <xdr:rowOff>56728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85955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123872</xdr:rowOff>
    </xdr:from>
    <xdr:to>
      <xdr:col>50</xdr:col>
      <xdr:colOff>165100</xdr:colOff>
      <xdr:row>78</xdr:row>
      <xdr:rowOff>54022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70549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70538</xdr:rowOff>
    </xdr:from>
    <xdr:to>
      <xdr:col>46</xdr:col>
      <xdr:colOff>38100</xdr:colOff>
      <xdr:row>78</xdr:row>
      <xdr:rowOff>688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17215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96887</xdr:rowOff>
    </xdr:from>
    <xdr:to>
      <xdr:col>41</xdr:col>
      <xdr:colOff>101600</xdr:colOff>
      <xdr:row>78</xdr:row>
      <xdr:rowOff>27037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43564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85416</xdr:rowOff>
    </xdr:from>
    <xdr:to>
      <xdr:col>36</xdr:col>
      <xdr:colOff>165100</xdr:colOff>
      <xdr:row>78</xdr:row>
      <xdr:rowOff>15566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32093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117542</xdr:rowOff>
    </xdr:from>
    <xdr:to>
      <xdr:col>55</xdr:col>
      <xdr:colOff>0</xdr:colOff>
      <xdr:row>96</xdr:row>
      <xdr:rowOff>127250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76742"/>
          <a:ext cx="8382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117542</xdr:rowOff>
    </xdr:from>
    <xdr:to>
      <xdr:col>50</xdr:col>
      <xdr:colOff>114300</xdr:colOff>
      <xdr:row>97</xdr:row>
      <xdr:rowOff>2273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76742"/>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139395</xdr:rowOff>
    </xdr:from>
    <xdr:to>
      <xdr:col>45</xdr:col>
      <xdr:colOff>177800</xdr:colOff>
      <xdr:row>97</xdr:row>
      <xdr:rowOff>2273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8595"/>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139395</xdr:rowOff>
    </xdr:from>
    <xdr:to>
      <xdr:col>41</xdr:col>
      <xdr:colOff>50800</xdr:colOff>
      <xdr:row>97</xdr:row>
      <xdr:rowOff>39497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98595"/>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76450</xdr:rowOff>
    </xdr:from>
    <xdr:to>
      <xdr:col>55</xdr:col>
      <xdr:colOff>50800</xdr:colOff>
      <xdr:row>97</xdr:row>
      <xdr:rowOff>6600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54877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66742</xdr:rowOff>
    </xdr:from>
    <xdr:to>
      <xdr:col>50</xdr:col>
      <xdr:colOff>165100</xdr:colOff>
      <xdr:row>96</xdr:row>
      <xdr:rowOff>168342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159469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122923</xdr:rowOff>
    </xdr:from>
    <xdr:to>
      <xdr:col>46</xdr:col>
      <xdr:colOff>38100</xdr:colOff>
      <xdr:row>97</xdr:row>
      <xdr:rowOff>53073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44200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88595</xdr:rowOff>
    </xdr:from>
    <xdr:to>
      <xdr:col>41</xdr:col>
      <xdr:colOff>101600</xdr:colOff>
      <xdr:row>97</xdr:row>
      <xdr:rowOff>18745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160147</xdr:rowOff>
    </xdr:from>
    <xdr:to>
      <xdr:col>36</xdr:col>
      <xdr:colOff>165100</xdr:colOff>
      <xdr:row>97</xdr:row>
      <xdr:rowOff>90297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81424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3283</xdr:rowOff>
    </xdr:from>
    <xdr:to>
      <xdr:col>85</xdr:col>
      <xdr:colOff>127000</xdr:colOff>
      <xdr:row>37</xdr:row>
      <xdr:rowOff>26714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46933"/>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3283</xdr:rowOff>
    </xdr:from>
    <xdr:to>
      <xdr:col>81</xdr:col>
      <xdr:colOff>50800</xdr:colOff>
      <xdr:row>37</xdr:row>
      <xdr:rowOff>35173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693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30372</xdr:rowOff>
    </xdr:from>
    <xdr:to>
      <xdr:col>76</xdr:col>
      <xdr:colOff>114300</xdr:colOff>
      <xdr:row>37</xdr:row>
      <xdr:rowOff>35173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7402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30372</xdr:rowOff>
    </xdr:from>
    <xdr:to>
      <xdr:col>71</xdr:col>
      <xdr:colOff>177800</xdr:colOff>
      <xdr:row>37</xdr:row>
      <xdr:rowOff>140343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4022"/>
          <a:ext cx="889000" cy="1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112803</xdr:rowOff>
    </xdr:from>
    <xdr:to>
      <xdr:col>67</xdr:col>
      <xdr:colOff>101600</xdr:colOff>
      <xdr:row>38</xdr:row>
      <xdr:rowOff>42952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147364</xdr:rowOff>
    </xdr:from>
    <xdr:to>
      <xdr:col>85</xdr:col>
      <xdr:colOff>177800</xdr:colOff>
      <xdr:row>37</xdr:row>
      <xdr:rowOff>77514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170241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123933</xdr:rowOff>
    </xdr:from>
    <xdr:to>
      <xdr:col>81</xdr:col>
      <xdr:colOff>101600</xdr:colOff>
      <xdr:row>37</xdr:row>
      <xdr:rowOff>54083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9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155823</xdr:rowOff>
    </xdr:from>
    <xdr:to>
      <xdr:col>76</xdr:col>
      <xdr:colOff>165100</xdr:colOff>
      <xdr:row>37</xdr:row>
      <xdr:rowOff>85973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102500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151022</xdr:rowOff>
    </xdr:from>
    <xdr:to>
      <xdr:col>72</xdr:col>
      <xdr:colOff>38100</xdr:colOff>
      <xdr:row>37</xdr:row>
      <xdr:rowOff>81172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97699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89543</xdr:rowOff>
    </xdr:from>
    <xdr:to>
      <xdr:col>67</xdr:col>
      <xdr:colOff>101600</xdr:colOff>
      <xdr:row>38</xdr:row>
      <xdr:rowOff>19693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36220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0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160472</xdr:rowOff>
    </xdr:from>
    <xdr:to>
      <xdr:col>85</xdr:col>
      <xdr:colOff>127000</xdr:colOff>
      <xdr:row>56</xdr:row>
      <xdr:rowOff>27945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18772"/>
          <a:ext cx="838200" cy="2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27945</xdr:rowOff>
    </xdr:from>
    <xdr:to>
      <xdr:col>81</xdr:col>
      <xdr:colOff>50800</xdr:colOff>
      <xdr:row>56</xdr:row>
      <xdr:rowOff>83145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29145"/>
          <a:ext cx="8890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83145</xdr:rowOff>
    </xdr:from>
    <xdr:to>
      <xdr:col>76</xdr:col>
      <xdr:colOff>114300</xdr:colOff>
      <xdr:row>57</xdr:row>
      <xdr:rowOff>13871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4345"/>
          <a:ext cx="889000" cy="10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107338</xdr:rowOff>
    </xdr:from>
    <xdr:to>
      <xdr:col>71</xdr:col>
      <xdr:colOff>177800</xdr:colOff>
      <xdr:row>57</xdr:row>
      <xdr:rowOff>13871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08538"/>
          <a:ext cx="889000" cy="7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109672</xdr:rowOff>
    </xdr:from>
    <xdr:to>
      <xdr:col>85</xdr:col>
      <xdr:colOff>177800</xdr:colOff>
      <xdr:row>55</xdr:row>
      <xdr:rowOff>39822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132549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148595</xdr:rowOff>
    </xdr:from>
    <xdr:to>
      <xdr:col>81</xdr:col>
      <xdr:colOff>101600</xdr:colOff>
      <xdr:row>56</xdr:row>
      <xdr:rowOff>78745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95272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32345</xdr:rowOff>
    </xdr:from>
    <xdr:to>
      <xdr:col>76</xdr:col>
      <xdr:colOff>165100</xdr:colOff>
      <xdr:row>56</xdr:row>
      <xdr:rowOff>133945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125072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134521</xdr:rowOff>
    </xdr:from>
    <xdr:to>
      <xdr:col>72</xdr:col>
      <xdr:colOff>38100</xdr:colOff>
      <xdr:row>57</xdr:row>
      <xdr:rowOff>64671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55798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56538</xdr:rowOff>
    </xdr:from>
    <xdr:to>
      <xdr:col>67</xdr:col>
      <xdr:colOff>101600</xdr:colOff>
      <xdr:row>56</xdr:row>
      <xdr:rowOff>158138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149265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65246</xdr:rowOff>
    </xdr:from>
    <xdr:to>
      <xdr:col>85</xdr:col>
      <xdr:colOff>127000</xdr:colOff>
      <xdr:row>79</xdr:row>
      <xdr:rowOff>72262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9796"/>
          <a:ext cx="8382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72262</xdr:rowOff>
    </xdr:from>
    <xdr:to>
      <xdr:col>81</xdr:col>
      <xdr:colOff>50800</xdr:colOff>
      <xdr:row>79</xdr:row>
      <xdr:rowOff>75977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6812"/>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57189</xdr:rowOff>
    </xdr:from>
    <xdr:to>
      <xdr:col>76</xdr:col>
      <xdr:colOff>114300</xdr:colOff>
      <xdr:row>79</xdr:row>
      <xdr:rowOff>75977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1739"/>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136438</xdr:rowOff>
    </xdr:from>
    <xdr:to>
      <xdr:col>71</xdr:col>
      <xdr:colOff>177800</xdr:colOff>
      <xdr:row>79</xdr:row>
      <xdr:rowOff>57189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9538"/>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27011</xdr:rowOff>
    </xdr:from>
    <xdr:to>
      <xdr:col>67</xdr:col>
      <xdr:colOff>101600</xdr:colOff>
      <xdr:row>79</xdr:row>
      <xdr:rowOff>128611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119738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6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14446</xdr:rowOff>
    </xdr:from>
    <xdr:to>
      <xdr:col>85</xdr:col>
      <xdr:colOff>177800</xdr:colOff>
      <xdr:row>79</xdr:row>
      <xdr:rowOff>116046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145273</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21462</xdr:rowOff>
    </xdr:from>
    <xdr:to>
      <xdr:col>81</xdr:col>
      <xdr:colOff>101600</xdr:colOff>
      <xdr:row>79</xdr:row>
      <xdr:rowOff>123062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139589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25177</xdr:rowOff>
    </xdr:from>
    <xdr:to>
      <xdr:col>76</xdr:col>
      <xdr:colOff>165100</xdr:colOff>
      <xdr:row>79</xdr:row>
      <xdr:rowOff>126777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117904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6389</xdr:rowOff>
    </xdr:from>
    <xdr:to>
      <xdr:col>72</xdr:col>
      <xdr:colOff>38100</xdr:colOff>
      <xdr:row>79</xdr:row>
      <xdr:rowOff>107989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124516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85638</xdr:rowOff>
    </xdr:from>
    <xdr:to>
      <xdr:col>67</xdr:col>
      <xdr:colOff>101600</xdr:colOff>
      <xdr:row>79</xdr:row>
      <xdr:rowOff>15788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32315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3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139167</xdr:rowOff>
    </xdr:from>
    <xdr:to>
      <xdr:col>85</xdr:col>
      <xdr:colOff>127000</xdr:colOff>
      <xdr:row>97</xdr:row>
      <xdr:rowOff>143838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69817"/>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123568</xdr:rowOff>
    </xdr:from>
    <xdr:to>
      <xdr:col>81</xdr:col>
      <xdr:colOff>50800</xdr:colOff>
      <xdr:row>97</xdr:row>
      <xdr:rowOff>139167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4218"/>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123568</xdr:rowOff>
    </xdr:from>
    <xdr:to>
      <xdr:col>76</xdr:col>
      <xdr:colOff>114300</xdr:colOff>
      <xdr:row>97</xdr:row>
      <xdr:rowOff>124648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4218"/>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124648</xdr:rowOff>
    </xdr:from>
    <xdr:to>
      <xdr:col>71</xdr:col>
      <xdr:colOff>177800</xdr:colOff>
      <xdr:row>97</xdr:row>
      <xdr:rowOff>128318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55298"/>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134931</xdr:rowOff>
    </xdr:from>
    <xdr:to>
      <xdr:col>67</xdr:col>
      <xdr:colOff>101600</xdr:colOff>
      <xdr:row>98</xdr:row>
      <xdr:rowOff>65081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93038</xdr:rowOff>
    </xdr:from>
    <xdr:to>
      <xdr:col>85</xdr:col>
      <xdr:colOff>177800</xdr:colOff>
      <xdr:row>98</xdr:row>
      <xdr:rowOff>23188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88367</xdr:rowOff>
    </xdr:from>
    <xdr:to>
      <xdr:col>81</xdr:col>
      <xdr:colOff>101600</xdr:colOff>
      <xdr:row>98</xdr:row>
      <xdr:rowOff>18517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72768</xdr:rowOff>
    </xdr:from>
    <xdr:to>
      <xdr:col>76</xdr:col>
      <xdr:colOff>165100</xdr:colOff>
      <xdr:row>98</xdr:row>
      <xdr:rowOff>2918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19445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73848</xdr:rowOff>
    </xdr:from>
    <xdr:to>
      <xdr:col>72</xdr:col>
      <xdr:colOff>38100</xdr:colOff>
      <xdr:row>98</xdr:row>
      <xdr:rowOff>3998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20525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7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77518</xdr:rowOff>
    </xdr:from>
    <xdr:to>
      <xdr:col>67</xdr:col>
      <xdr:colOff>101600</xdr:colOff>
      <xdr:row>98</xdr:row>
      <xdr:rowOff>7668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24195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144978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総務費は、定額減税補足給付事業を実施したほか、脱炭素先行地域推進事業、公共施設空調整備事業を実施したことにより、住民一人当たりコストは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123,049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16,874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％の増となった。類似団体と比較して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17,192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民生費は、重点支援地方交付金による給付事業等の影響により、住民一人当たりコストは、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219,738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円となり、対前年度比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1,949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％の減となった。類似団体比較では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9,784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労働費は、人口減少対策としてキャリア教育事業や新卒者雇用支援奨励金事業を行っていることにより、住民一人当たりコストは類似団体と比較し</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490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消防費は、消防ポンプ自動車整備事業</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億円の減額等により、住民一人当たりコストは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31,908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1,640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％の減となった。また、類似団体比較では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547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円上回っている。消防費については、最大クラスの津波浸水想定への対策が急務となっており、今後も高い値で推移する事が予想されるため、事業の集中と選択に努め、財政の健全化を維持していく。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教育費は、久慈湊小学校移転改築事業の本格化等の影響により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36.2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億円となった。住民一人当たりのコストでも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97,274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27,608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と大幅に増加している。教育費は久慈湊小学校の移転改築事業の完了とともに減少すると見込まれるが、今後、公債費の負担が大きくなることから、市債の新規発行を要する事業の実施にあたっては慎重に検討するとともに、継続事業についても事業費の平準化を図るなど、単年度の事業量について縮減を図り、財政の健全化を推進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令和６年度は、実質単年度収支が</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0.6</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の赤字となり、３年連続の赤字となっている。これは公債費負担が高いこと、公共施設数が多く指定管理費等の物件費が高い水準で推移していること、社会保障費が高止まりしていることなどにより経常収支比率が高くなっているためと捉えている。赤字額は財政調整基金等の財源調整基金で補てんしており、基金残高は年々減少傾向にある。</a:t>
          </a:r>
          <a:endPar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職員の適正配置、適正な公共施設数の保有、新規市債発行の抑制と継続事業の事業費の平準化を図るなど財政の健全化を推進していく。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は、令和４年度から実質単年度収支が赤字になっていることに伴い、実質収支の黒字額も縮小している。また、令和７年度から財政健全化の取組みにより経常経費を削減しているため、更に収支黒字は小さくなると見込んでいる。</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下水道事業会計（公共下水道）は、物価高騰等により施設の維持管理費が増加傾向にあることから、令和６年１月から使用料の改定を行った。引き続き経費の節減と、将来の更新整備に備え経営の安定化を図っていく。</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水道事業会計は、黒字額が減少しており、漏水対策による有収率の向上、施設のダウンサイジングの検討、あるべき料金体系の検討等を進め、経営改善に努めていく。</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23416386</v>
      </c>
      <c r="BO4" s="436"/>
      <c r="BP4" s="436"/>
      <c r="BQ4" s="436"/>
      <c r="BR4" s="436"/>
      <c r="BS4" s="436"/>
      <c r="BT4" s="436"/>
      <c r="BU4" s="437"/>
      <c r="BV4" s="435">
        <v>23040494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9.9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22454432</v>
      </c>
      <c r="BO5" s="407"/>
      <c r="BP5" s="407"/>
      <c r="BQ5" s="407"/>
      <c r="BR5" s="407"/>
      <c r="BS5" s="407"/>
      <c r="BT5" s="407"/>
      <c r="BU5" s="408"/>
      <c r="BV5" s="406">
        <v>21841347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93.2</v>
      </c>
      <c r="CU5" s="404"/>
      <c r="CV5" s="404"/>
      <c r="CW5" s="404"/>
      <c r="CX5" s="404"/>
      <c r="CY5" s="404"/>
      <c r="CZ5" s="404"/>
      <c r="DA5" s="405"/>
      <c r="DB5" s="403">
        <v>96.1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961954</v>
      </c>
      <c r="BO6" s="407"/>
      <c r="BP6" s="407"/>
      <c r="BQ6" s="407"/>
      <c r="BR6" s="407"/>
      <c r="BS6" s="407"/>
      <c r="BT6" s="407"/>
      <c r="BU6" s="408"/>
      <c r="BV6" s="406">
        <v>1199147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93.4</v>
      </c>
      <c r="CU6" s="550"/>
      <c r="CV6" s="550"/>
      <c r="CW6" s="550"/>
      <c r="CX6" s="550"/>
      <c r="CY6" s="550"/>
      <c r="CZ6" s="550"/>
      <c r="DA6" s="551"/>
      <c r="DB6" s="549">
        <v>96.6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61843</v>
      </c>
      <c r="BO7" s="407"/>
      <c r="BP7" s="407"/>
      <c r="BQ7" s="407"/>
      <c r="BR7" s="407"/>
      <c r="BS7" s="407"/>
      <c r="BT7" s="407"/>
      <c r="BU7" s="408"/>
      <c r="BV7" s="406">
        <v>60680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11673057</v>
      </c>
      <c r="CU7" s="407"/>
      <c r="CV7" s="407"/>
      <c r="CW7" s="407"/>
      <c r="CX7" s="407"/>
      <c r="CY7" s="407"/>
      <c r="CZ7" s="407"/>
      <c r="DA7" s="408"/>
      <c r="DB7" s="406">
        <v>11534364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900111</v>
      </c>
      <c r="BO8" s="407"/>
      <c r="BP8" s="407"/>
      <c r="BQ8" s="407"/>
      <c r="BR8" s="407"/>
      <c r="BS8" s="407"/>
      <c r="BT8" s="407"/>
      <c r="BU8" s="408"/>
      <c r="BV8" s="406">
        <v>1138467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33043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-238356</v>
      </c>
      <c r="BO9" s="407"/>
      <c r="BP9" s="407"/>
      <c r="BQ9" s="407"/>
      <c r="BR9" s="407"/>
      <c r="BS9" s="407"/>
      <c r="BT9" s="407"/>
      <c r="BU9" s="408"/>
      <c r="BV9" s="406">
        <v>92937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14.5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35642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569559</v>
      </c>
      <c r="BO10" s="407"/>
      <c r="BP10" s="407"/>
      <c r="BQ10" s="407"/>
      <c r="BR10" s="407"/>
      <c r="BS10" s="407"/>
      <c r="BT10" s="407"/>
      <c r="BU10" s="408"/>
      <c r="BV10" s="406">
        <v>523730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31216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393399</v>
      </c>
      <c r="BO12" s="407"/>
      <c r="BP12" s="407"/>
      <c r="BQ12" s="407"/>
      <c r="BR12" s="407"/>
      <c r="BS12" s="407"/>
      <c r="BT12" s="407"/>
      <c r="BU12" s="408"/>
      <c r="BV12" s="406">
        <v>747190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30793</v>
      </c>
      <c r="S13" s="494"/>
      <c r="T13" s="494"/>
      <c r="U13" s="494"/>
      <c r="V13" s="495"/>
      <c r="W13" s="496" t="s">
        <v>131</v>
      </c>
      <c r="X13" s="392"/>
      <c r="Y13" s="392"/>
      <c r="Z13" s="392"/>
      <c r="AA13" s="392"/>
      <c r="AB13" s="393"/>
      <c r="AC13" s="359">
        <v>1515</v>
      </c>
      <c r="AD13" s="360"/>
      <c r="AE13" s="360"/>
      <c r="AF13" s="360"/>
      <c r="AG13" s="361"/>
      <c r="AH13" s="359">
        <v>1607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-62196</v>
      </c>
      <c r="BO13" s="407"/>
      <c r="BP13" s="407"/>
      <c r="BQ13" s="407"/>
      <c r="BR13" s="407"/>
      <c r="BS13" s="407"/>
      <c r="BT13" s="407"/>
      <c r="BU13" s="408"/>
      <c r="BV13" s="406">
        <v>-130523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10.8</v>
      </c>
      <c r="CU13" s="404"/>
      <c r="CV13" s="404"/>
      <c r="CW13" s="404"/>
      <c r="CX13" s="404"/>
      <c r="CY13" s="404"/>
      <c r="CZ13" s="404"/>
      <c r="DA13" s="405"/>
      <c r="DB13" s="403">
        <v>11.3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32000</v>
      </c>
      <c r="S14" s="494"/>
      <c r="T14" s="494"/>
      <c r="U14" s="494"/>
      <c r="V14" s="495"/>
      <c r="W14" s="497"/>
      <c r="X14" s="395"/>
      <c r="Y14" s="395"/>
      <c r="Z14" s="395"/>
      <c r="AA14" s="395"/>
      <c r="AB14" s="396"/>
      <c r="AC14" s="486">
        <v>9.5</v>
      </c>
      <c r="AD14" s="487"/>
      <c r="AE14" s="487"/>
      <c r="AF14" s="487"/>
      <c r="AG14" s="488"/>
      <c r="AH14" s="486">
        <v>9.4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86.7</v>
      </c>
      <c r="CU14" s="504"/>
      <c r="CV14" s="504"/>
      <c r="CW14" s="504"/>
      <c r="CX14" s="504"/>
      <c r="CY14" s="504"/>
      <c r="CZ14" s="504"/>
      <c r="DA14" s="505"/>
      <c r="DB14" s="503">
        <v>88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31622</v>
      </c>
      <c r="S15" s="494"/>
      <c r="T15" s="494"/>
      <c r="U15" s="494"/>
      <c r="V15" s="495"/>
      <c r="W15" s="496" t="s">
        <v>137</v>
      </c>
      <c r="X15" s="392"/>
      <c r="Y15" s="392"/>
      <c r="Z15" s="392"/>
      <c r="AA15" s="392"/>
      <c r="AB15" s="393"/>
      <c r="AC15" s="359">
        <v>4576</v>
      </c>
      <c r="AD15" s="360"/>
      <c r="AE15" s="360"/>
      <c r="AF15" s="360"/>
      <c r="AG15" s="361"/>
      <c r="AH15" s="359">
        <v>4852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4117085</v>
      </c>
      <c r="BO15" s="436"/>
      <c r="BP15" s="436"/>
      <c r="BQ15" s="436"/>
      <c r="BR15" s="436"/>
      <c r="BS15" s="436"/>
      <c r="BT15" s="436"/>
      <c r="BU15" s="437"/>
      <c r="BV15" s="435">
        <v>4163527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28.4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10594569</v>
      </c>
      <c r="BO16" s="407"/>
      <c r="BP16" s="407"/>
      <c r="BQ16" s="407"/>
      <c r="BR16" s="407"/>
      <c r="BS16" s="407"/>
      <c r="BT16" s="407"/>
      <c r="BU16" s="408"/>
      <c r="BV16" s="406">
        <v>10412825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9869</v>
      </c>
      <c r="AD17" s="360"/>
      <c r="AE17" s="360"/>
      <c r="AF17" s="360"/>
      <c r="AG17" s="361"/>
      <c r="AH17" s="359">
        <v>10626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5153187</v>
      </c>
      <c r="BO17" s="407"/>
      <c r="BP17" s="407"/>
      <c r="BQ17" s="407"/>
      <c r="BR17" s="407"/>
      <c r="BS17" s="407"/>
      <c r="BT17" s="407"/>
      <c r="BU17" s="408"/>
      <c r="BV17" s="406">
        <v>5217162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623.5</v>
      </c>
      <c r="M18" s="459"/>
      <c r="N18" s="459"/>
      <c r="O18" s="459"/>
      <c r="P18" s="459"/>
      <c r="Q18" s="459"/>
      <c r="R18" s="460"/>
      <c r="S18" s="460"/>
      <c r="T18" s="460"/>
      <c r="U18" s="460"/>
      <c r="V18" s="461"/>
      <c r="W18" s="477"/>
      <c r="X18" s="478"/>
      <c r="Y18" s="478"/>
      <c r="Z18" s="478"/>
      <c r="AA18" s="478"/>
      <c r="AB18" s="502"/>
      <c r="AC18" s="376">
        <v>61.8</v>
      </c>
      <c r="AD18" s="377"/>
      <c r="AE18" s="377"/>
      <c r="AF18" s="377"/>
      <c r="AG18" s="462"/>
      <c r="AH18" s="376">
        <v>62.2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11114918</v>
      </c>
      <c r="BO18" s="407"/>
      <c r="BP18" s="407"/>
      <c r="BQ18" s="407"/>
      <c r="BR18" s="407"/>
      <c r="BS18" s="407"/>
      <c r="BT18" s="407"/>
      <c r="BU18" s="408"/>
      <c r="BV18" s="406">
        <v>11215058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15668647</v>
      </c>
      <c r="BO19" s="407"/>
      <c r="BP19" s="407"/>
      <c r="BQ19" s="407"/>
      <c r="BR19" s="407"/>
      <c r="BS19" s="407"/>
      <c r="BT19" s="407"/>
      <c r="BU19" s="408"/>
      <c r="BV19" s="406">
        <v>16495689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14122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20238263</v>
      </c>
      <c r="BO22" s="436"/>
      <c r="BP22" s="436"/>
      <c r="BQ22" s="436"/>
      <c r="BR22" s="436"/>
      <c r="BS22" s="436"/>
      <c r="BT22" s="436"/>
      <c r="BU22" s="437"/>
      <c r="BV22" s="435">
        <v>20322033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16468257</v>
      </c>
      <c r="BO23" s="407"/>
      <c r="BP23" s="407"/>
      <c r="BQ23" s="407"/>
      <c r="BR23" s="407"/>
      <c r="BS23" s="407"/>
      <c r="BT23" s="407"/>
      <c r="BU23" s="408"/>
      <c r="BV23" s="406">
        <v>16626676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8010</v>
      </c>
      <c r="R24" s="360"/>
      <c r="S24" s="360"/>
      <c r="T24" s="360"/>
      <c r="U24" s="360"/>
      <c r="V24" s="361"/>
      <c r="W24" s="449"/>
      <c r="X24" s="386"/>
      <c r="Y24" s="387"/>
      <c r="Z24" s="362" t="s">
        <v>162</v>
      </c>
      <c r="AA24" s="363"/>
      <c r="AB24" s="363"/>
      <c r="AC24" s="363"/>
      <c r="AD24" s="363"/>
      <c r="AE24" s="363"/>
      <c r="AF24" s="363"/>
      <c r="AG24" s="364"/>
      <c r="AH24" s="359">
        <v>306</v>
      </c>
      <c r="AI24" s="360"/>
      <c r="AJ24" s="360"/>
      <c r="AK24" s="360"/>
      <c r="AL24" s="361"/>
      <c r="AM24" s="359">
        <v>951966</v>
      </c>
      <c r="AN24" s="360"/>
      <c r="AO24" s="360"/>
      <c r="AP24" s="360"/>
      <c r="AQ24" s="360"/>
      <c r="AR24" s="361"/>
      <c r="AS24" s="359">
        <v>3111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14711534</v>
      </c>
      <c r="BO24" s="407"/>
      <c r="BP24" s="407"/>
      <c r="BQ24" s="407"/>
      <c r="BR24" s="407"/>
      <c r="BS24" s="407"/>
      <c r="BT24" s="407"/>
      <c r="BU24" s="408"/>
      <c r="BV24" s="406">
        <v>14205013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6640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3706271</v>
      </c>
      <c r="BO25" s="436"/>
      <c r="BP25" s="436"/>
      <c r="BQ25" s="436"/>
      <c r="BR25" s="436"/>
      <c r="BS25" s="436"/>
      <c r="BT25" s="436"/>
      <c r="BU25" s="437"/>
      <c r="BV25" s="435">
        <v>2671859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5780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21707</v>
      </c>
      <c r="AN26" s="360"/>
      <c r="AO26" s="360"/>
      <c r="AP26" s="360"/>
      <c r="AQ26" s="360"/>
      <c r="AR26" s="361"/>
      <c r="AS26" s="359">
        <v>3101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3860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3310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1290379</v>
      </c>
      <c r="BO28" s="436"/>
      <c r="BP28" s="436"/>
      <c r="BQ28" s="436"/>
      <c r="BR28" s="436"/>
      <c r="BS28" s="436"/>
      <c r="BT28" s="436"/>
      <c r="BU28" s="437"/>
      <c r="BV28" s="435">
        <v>1114219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18</v>
      </c>
      <c r="M29" s="360"/>
      <c r="N29" s="360"/>
      <c r="O29" s="360"/>
      <c r="P29" s="361"/>
      <c r="Q29" s="359">
        <v>3030</v>
      </c>
      <c r="R29" s="360"/>
      <c r="S29" s="360"/>
      <c r="T29" s="360"/>
      <c r="U29" s="360"/>
      <c r="V29" s="361"/>
      <c r="W29" s="450"/>
      <c r="X29" s="451"/>
      <c r="Y29" s="452"/>
      <c r="Z29" s="362" t="s">
        <v>178</v>
      </c>
      <c r="AA29" s="363"/>
      <c r="AB29" s="363"/>
      <c r="AC29" s="363"/>
      <c r="AD29" s="363"/>
      <c r="AE29" s="363"/>
      <c r="AF29" s="363"/>
      <c r="AG29" s="364"/>
      <c r="AH29" s="359">
        <v>307</v>
      </c>
      <c r="AI29" s="360"/>
      <c r="AJ29" s="360"/>
      <c r="AK29" s="360"/>
      <c r="AL29" s="361"/>
      <c r="AM29" s="359">
        <v>955894</v>
      </c>
      <c r="AN29" s="360"/>
      <c r="AO29" s="360"/>
      <c r="AP29" s="360"/>
      <c r="AQ29" s="360"/>
      <c r="AR29" s="361"/>
      <c r="AS29" s="359">
        <v>3114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217710</v>
      </c>
      <c r="BO29" s="407"/>
      <c r="BP29" s="407"/>
      <c r="BQ29" s="407"/>
      <c r="BR29" s="407"/>
      <c r="BS29" s="407"/>
      <c r="BT29" s="407"/>
      <c r="BU29" s="408"/>
      <c r="BV29" s="406">
        <v>377141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1597156</v>
      </c>
      <c r="BO30" s="441"/>
      <c r="BP30" s="441"/>
      <c r="BQ30" s="441"/>
      <c r="BR30" s="441"/>
      <c r="BS30" s="441"/>
      <c r="BT30" s="441"/>
      <c r="BU30" s="442"/>
      <c r="BV30" s="440">
        <v>1475387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魚市場事業特別会計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久慈広域連合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久慈物産市場</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下水道事業会計（漁業集落排水事業）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岩手県市町村総合事務組合（一般会計）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平庭観光開発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下水道事業会計（公共下水道事業）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岩手県市町村総合事務組合（特別会計）</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総合農舎山形村</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岩手県後期高齢者医療広域連合（一般会計）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岩手県後期高齢者医療広域連合（特別会計）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OltwzxPSdQXKsodfpHaN/+yn9k11DVLI3rR5eT/eT2bibFd98Dnf2e9/Rmg12ioJHqcZHEaIummy+d0BMxRxA==" saltValue="5kIA+Zuvb6RLjmFpYBpc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0</v>
      </c>
      <c r="G34" s="33">
        <v>0</v>
      </c>
      <c r="H34" s="33">
        <v>0</v>
      </c>
      <c r="I34" s="33">
        <v>0</v>
      </c>
      <c r="J34" s="34" t="s">
        <v>537</v>
      </c>
      <c r="K34" s="22"/>
      <c r="L34" s="22"/>
      <c r="M34" s="22"/>
      <c r="N34" s="22"/>
      <c r="O34" s="22"/>
      <c r="P34" s="22"/>
    </row>
    <row r="35" spans="1:16" ht="39" customHeight="1" x14ac:dyDescent="0.2">
      <c r="A35" s="22"/>
      <c r="B35" s="35"/>
      <c r="C35" s="1132" t="s">
        <v>538</v>
      </c>
      <c r="D35" s="1132"/>
      <c r="E35" s="1133"/>
      <c r="F35" s="36">
        <v>10.029999999999999</v>
      </c>
      <c r="G35" s="37">
        <v>9.58</v>
      </c>
      <c r="H35" s="37">
        <v>9.5399999999999991</v>
      </c>
      <c r="I35" s="37">
        <v>9.58</v>
      </c>
      <c r="J35" s="38">
        <v>8.5399999999999991</v>
      </c>
      <c r="K35" s="22"/>
      <c r="L35" s="22"/>
      <c r="M35" s="22"/>
      <c r="N35" s="22"/>
      <c r="O35" s="22"/>
      <c r="P35" s="22"/>
    </row>
    <row r="36" spans="1:16" ht="39" customHeight="1" x14ac:dyDescent="0.2">
      <c r="A36" s="22"/>
      <c r="B36" s="35"/>
      <c r="C36" s="1132" t="s">
        <v>539</v>
      </c>
      <c r="D36" s="1132"/>
      <c r="E36" s="1133"/>
      <c r="F36" s="36">
        <v>11.54</v>
      </c>
      <c r="G36" s="37">
        <v>14.03</v>
      </c>
      <c r="H36" s="37">
        <v>9.02</v>
      </c>
      <c r="I36" s="37">
        <v>9.8699999999999992</v>
      </c>
      <c r="J36" s="38">
        <v>7.71</v>
      </c>
      <c r="K36" s="22"/>
      <c r="L36" s="22"/>
      <c r="M36" s="22"/>
      <c r="N36" s="22"/>
      <c r="O36" s="22"/>
      <c r="P36" s="22"/>
    </row>
    <row r="37" spans="1:16" ht="39" customHeight="1" x14ac:dyDescent="0.2">
      <c r="A37" s="22"/>
      <c r="B37" s="35"/>
      <c r="C37" s="1132" t="s">
        <v>540</v>
      </c>
      <c r="D37" s="1132"/>
      <c r="E37" s="1133"/>
      <c r="F37" s="36">
        <v>4.05</v>
      </c>
      <c r="G37" s="37">
        <v>5.51</v>
      </c>
      <c r="H37" s="37">
        <v>6.15</v>
      </c>
      <c r="I37" s="37">
        <v>3.98</v>
      </c>
      <c r="J37" s="38">
        <v>3.67</v>
      </c>
      <c r="K37" s="22"/>
      <c r="L37" s="22"/>
      <c r="M37" s="22"/>
      <c r="N37" s="22"/>
      <c r="O37" s="22"/>
      <c r="P37" s="22"/>
    </row>
    <row r="38" spans="1:16" ht="39" customHeight="1" x14ac:dyDescent="0.2">
      <c r="A38" s="22"/>
      <c r="B38" s="35"/>
      <c r="C38" s="1132" t="s">
        <v>541</v>
      </c>
      <c r="D38" s="1132"/>
      <c r="E38" s="1133"/>
      <c r="F38" s="36">
        <v>1.02</v>
      </c>
      <c r="G38" s="37">
        <v>1.28</v>
      </c>
      <c r="H38" s="37">
        <v>1.1399999999999999</v>
      </c>
      <c r="I38" s="37">
        <v>0.71</v>
      </c>
      <c r="J38" s="38">
        <v>1.26</v>
      </c>
      <c r="K38" s="22"/>
      <c r="L38" s="22"/>
      <c r="M38" s="22"/>
      <c r="N38" s="22"/>
      <c r="O38" s="22"/>
      <c r="P38" s="22"/>
    </row>
    <row r="39" spans="1:16" ht="39" customHeight="1" x14ac:dyDescent="0.2">
      <c r="A39" s="22"/>
      <c r="B39" s="35"/>
      <c r="C39" s="1132" t="s">
        <v>542</v>
      </c>
      <c r="D39" s="1132"/>
      <c r="E39" s="1133"/>
      <c r="F39" s="36">
        <v>0.31</v>
      </c>
      <c r="G39" s="37">
        <v>0.31</v>
      </c>
      <c r="H39" s="37">
        <v>0.38</v>
      </c>
      <c r="I39" s="37">
        <v>0.25</v>
      </c>
      <c r="J39" s="38">
        <v>0.44</v>
      </c>
      <c r="K39" s="22"/>
      <c r="L39" s="22"/>
      <c r="M39" s="22"/>
      <c r="N39" s="22"/>
      <c r="O39" s="22"/>
      <c r="P39" s="22"/>
    </row>
    <row r="40" spans="1:16" ht="39" customHeight="1" x14ac:dyDescent="0.2">
      <c r="A40" s="22"/>
      <c r="B40" s="35"/>
      <c r="C40" s="1132" t="s">
        <v>543</v>
      </c>
      <c r="D40" s="1132"/>
      <c r="E40" s="1133"/>
      <c r="F40" s="36">
        <v>0</v>
      </c>
      <c r="G40" s="37">
        <v>0</v>
      </c>
      <c r="H40" s="37">
        <v>0</v>
      </c>
      <c r="I40" s="37">
        <v>0</v>
      </c>
      <c r="J40" s="38">
        <v>0.01</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546</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7s+JKVCRoRTTQDeWTpU2mISg+Ns6v1e+FAPSNVMGmHbGnDrwlAL5qKof67q5Ue2AE4t1/YzIcPgAdIDpv23pw==" saltValue="Bhj3tMzhdwMIuBURV8UE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2738</v>
      </c>
      <c r="L45" s="58">
        <v>2720</v>
      </c>
      <c r="M45" s="58">
        <v>2679</v>
      </c>
      <c r="N45" s="58">
        <v>2407</v>
      </c>
      <c r="O45" s="59">
        <v>2284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393</v>
      </c>
      <c r="L48" s="62">
        <v>369</v>
      </c>
      <c r="M48" s="62">
        <v>361</v>
      </c>
      <c r="N48" s="62">
        <v>411</v>
      </c>
      <c r="O48" s="63">
        <v>335</v>
      </c>
      <c r="P48" s="46"/>
      <c r="Q48" s="46"/>
      <c r="R48" s="46"/>
      <c r="S48" s="46"/>
      <c r="T48" s="46"/>
      <c r="U48" s="46"/>
    </row>
    <row r="49" spans="1:21" ht="30.75" customHeight="1" x14ac:dyDescent="0.2">
      <c r="A49" s="46"/>
      <c r="B49" s="1163"/>
      <c r="C49" s="1164"/>
      <c r="D49" s="60"/>
      <c r="E49" s="1140" t="s">
        <v>14</v>
      </c>
      <c r="F49" s="1140"/>
      <c r="G49" s="1140"/>
      <c r="H49" s="1140"/>
      <c r="I49" s="1140"/>
      <c r="J49" s="1141"/>
      <c r="K49" s="61">
        <v>7</v>
      </c>
      <c r="L49" s="62">
        <v>6</v>
      </c>
      <c r="M49" s="62">
        <v>7</v>
      </c>
      <c r="N49" s="62">
        <v>7</v>
      </c>
      <c r="O49" s="63">
        <v>7</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489</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1998</v>
      </c>
      <c r="L52" s="62">
        <v>1989</v>
      </c>
      <c r="M52" s="62">
        <v>1855</v>
      </c>
      <c r="N52" s="62">
        <v>1758</v>
      </c>
      <c r="O52" s="63">
        <v>1682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1140</v>
      </c>
      <c r="L53" s="67">
        <v>1106</v>
      </c>
      <c r="M53" s="67">
        <v>1192</v>
      </c>
      <c r="N53" s="67">
        <v>1067</v>
      </c>
      <c r="O53" s="68">
        <v>944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5TOwCkX9rLK3bCQJkAIVf4CUGK6ARm7+whD17ev38rAT76i3Rh4wGwvYRaIkiSpgnOuFUa6rgcMlSCNRqHxDQ==" saltValue="+vnbFa3SdUCh5GOJafqQ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22102</v>
      </c>
      <c r="J41" s="331">
        <v>21939</v>
      </c>
      <c r="K41" s="331">
        <v>21299</v>
      </c>
      <c r="L41" s="331">
        <v>20322</v>
      </c>
      <c r="M41" s="332">
        <v>20238</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8105</v>
      </c>
      <c r="J43" s="334">
        <v>7485</v>
      </c>
      <c r="K43" s="334">
        <v>5586</v>
      </c>
      <c r="L43" s="334">
        <v>5463</v>
      </c>
      <c r="M43" s="335">
        <v>5130</v>
      </c>
    </row>
    <row r="44" spans="2:13" ht="27.75" customHeight="1" x14ac:dyDescent="0.2">
      <c r="B44" s="1171"/>
      <c r="C44" s="1172"/>
      <c r="D44" s="104"/>
      <c r="E44" s="1175" t="s">
        <v>34</v>
      </c>
      <c r="F44" s="1175"/>
      <c r="G44" s="1175"/>
      <c r="H44" s="1176"/>
      <c r="I44" s="333">
        <v>49</v>
      </c>
      <c r="J44" s="334">
        <v>39</v>
      </c>
      <c r="K44" s="334">
        <v>32</v>
      </c>
      <c r="L44" s="334">
        <v>25</v>
      </c>
      <c r="M44" s="335">
        <v>228</v>
      </c>
    </row>
    <row r="45" spans="2:13" ht="27.75" customHeight="1" x14ac:dyDescent="0.2">
      <c r="B45" s="1171"/>
      <c r="C45" s="1172"/>
      <c r="D45" s="104"/>
      <c r="E45" s="1175" t="s">
        <v>35</v>
      </c>
      <c r="F45" s="1175"/>
      <c r="G45" s="1175"/>
      <c r="H45" s="1176"/>
      <c r="I45" s="333">
        <v>2083</v>
      </c>
      <c r="J45" s="334">
        <v>2128</v>
      </c>
      <c r="K45" s="334">
        <v>2175</v>
      </c>
      <c r="L45" s="334">
        <v>2257</v>
      </c>
      <c r="M45" s="335">
        <v>2369</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2251</v>
      </c>
      <c r="J50" s="334">
        <v>2514</v>
      </c>
      <c r="K50" s="334">
        <v>2752</v>
      </c>
      <c r="L50" s="334">
        <v>1823</v>
      </c>
      <c r="M50" s="335">
        <v>1928</v>
      </c>
    </row>
    <row r="51" spans="2:13" ht="27.75" customHeight="1" x14ac:dyDescent="0.2">
      <c r="B51" s="1171"/>
      <c r="C51" s="1172"/>
      <c r="D51" s="104"/>
      <c r="E51" s="1175" t="s">
        <v>42</v>
      </c>
      <c r="F51" s="1175"/>
      <c r="G51" s="1175"/>
      <c r="H51" s="1176"/>
      <c r="I51" s="333">
        <v>168</v>
      </c>
      <c r="J51" s="334">
        <v>75</v>
      </c>
      <c r="K51" s="334">
        <v>77</v>
      </c>
      <c r="L51" s="334">
        <v>69</v>
      </c>
      <c r="M51" s="335">
        <v>97</v>
      </c>
    </row>
    <row r="52" spans="2:13" ht="27.75" customHeight="1" x14ac:dyDescent="0.2">
      <c r="B52" s="1173"/>
      <c r="C52" s="1174"/>
      <c r="D52" s="104"/>
      <c r="E52" s="1175" t="s">
        <v>43</v>
      </c>
      <c r="F52" s="1175"/>
      <c r="G52" s="1175"/>
      <c r="H52" s="1176"/>
      <c r="I52" s="333">
        <v>18351</v>
      </c>
      <c r="J52" s="334">
        <v>18459</v>
      </c>
      <c r="K52" s="334">
        <v>18013</v>
      </c>
      <c r="L52" s="334">
        <v>17560</v>
      </c>
      <c r="M52" s="335">
        <v>17253</v>
      </c>
    </row>
    <row r="53" spans="2:13" ht="27.75" customHeight="1" thickBot="1" x14ac:dyDescent="0.25">
      <c r="B53" s="1177" t="s">
        <v>19</v>
      </c>
      <c r="C53" s="1178"/>
      <c r="D53" s="108"/>
      <c r="E53" s="1179" t="s">
        <v>44</v>
      </c>
      <c r="F53" s="1179"/>
      <c r="G53" s="1179"/>
      <c r="H53" s="1180"/>
      <c r="I53" s="336">
        <v>11567</v>
      </c>
      <c r="J53" s="337">
        <v>10544</v>
      </c>
      <c r="K53" s="337">
        <v>8250</v>
      </c>
      <c r="L53" s="337">
        <v>8615</v>
      </c>
      <c r="M53" s="338">
        <v>8687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8nwaMpmXqgKGQvRvbxIplimMuDmDxrqacv6ltt+u1IrWI2VSEhh8JeTQIdANd6jSLxwZGazd+1UOPazAJmIBg==" saltValue="XofEXn6ljwPx9JgLSB62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1338</v>
      </c>
      <c r="G55" s="339">
        <v>1114</v>
      </c>
      <c r="H55" s="340">
        <v>1290</v>
      </c>
    </row>
    <row r="56" spans="2:8" ht="52.5" customHeight="1" x14ac:dyDescent="0.2">
      <c r="B56" s="120"/>
      <c r="C56" s="1198" t="s">
        <v>47</v>
      </c>
      <c r="D56" s="1198"/>
      <c r="E56" s="1199"/>
      <c r="F56" s="341">
        <v>746</v>
      </c>
      <c r="G56" s="341">
        <v>377</v>
      </c>
      <c r="H56" s="342">
        <v>218</v>
      </c>
    </row>
    <row r="57" spans="2:8" ht="53.25" customHeight="1" x14ac:dyDescent="0.2">
      <c r="B57" s="120"/>
      <c r="C57" s="1200" t="s">
        <v>48</v>
      </c>
      <c r="D57" s="1200"/>
      <c r="E57" s="1201"/>
      <c r="F57" s="343">
        <v>1473</v>
      </c>
      <c r="G57" s="343">
        <v>1475</v>
      </c>
      <c r="H57" s="344">
        <v>1597</v>
      </c>
    </row>
    <row r="58" spans="2:8" ht="45.75" customHeight="1" x14ac:dyDescent="0.2">
      <c r="B58" s="121"/>
      <c r="C58" s="1188" t="s">
        <v>563</v>
      </c>
      <c r="D58" s="1189"/>
      <c r="E58" s="1190"/>
      <c r="F58" s="345">
        <v>908</v>
      </c>
      <c r="G58" s="345">
        <v>909</v>
      </c>
      <c r="H58" s="346">
        <v>911</v>
      </c>
    </row>
    <row r="59" spans="2:8" ht="45.75" customHeight="1" x14ac:dyDescent="0.2">
      <c r="B59" s="121"/>
      <c r="C59" s="1188" t="s">
        <v>564</v>
      </c>
      <c r="D59" s="1189"/>
      <c r="E59" s="1190"/>
      <c r="F59" s="345">
        <v>127</v>
      </c>
      <c r="G59" s="345">
        <v>149</v>
      </c>
      <c r="H59" s="346">
        <v>170</v>
      </c>
    </row>
    <row r="60" spans="2:8" ht="45.75" customHeight="1" x14ac:dyDescent="0.2">
      <c r="B60" s="121"/>
      <c r="C60" s="1188" t="s">
        <v>565</v>
      </c>
      <c r="D60" s="1189"/>
      <c r="E60" s="1190"/>
      <c r="F60" s="345">
        <v>103</v>
      </c>
      <c r="G60" s="345">
        <v>102</v>
      </c>
      <c r="H60" s="346">
        <v>150</v>
      </c>
    </row>
    <row r="61" spans="2:8" ht="45.75" customHeight="1" x14ac:dyDescent="0.2">
      <c r="B61" s="121"/>
      <c r="C61" s="1188" t="s">
        <v>566</v>
      </c>
      <c r="D61" s="1189"/>
      <c r="E61" s="1190"/>
      <c r="F61" s="345">
        <v>128</v>
      </c>
      <c r="G61" s="345">
        <v>128</v>
      </c>
      <c r="H61" s="346">
        <v>128</v>
      </c>
    </row>
    <row r="62" spans="2:8" ht="45.75" customHeight="1" thickBot="1" x14ac:dyDescent="0.25">
      <c r="B62" s="122"/>
      <c r="C62" s="1191" t="s">
        <v>567</v>
      </c>
      <c r="D62" s="1192"/>
      <c r="E62" s="1193"/>
      <c r="F62" s="347">
        <v>18</v>
      </c>
      <c r="G62" s="347">
        <v>0</v>
      </c>
      <c r="H62" s="348">
        <v>60</v>
      </c>
    </row>
    <row r="63" spans="2:8" ht="52.5" customHeight="1" thickBot="1" x14ac:dyDescent="0.25">
      <c r="B63" s="123"/>
      <c r="C63" s="1194" t="s">
        <v>49</v>
      </c>
      <c r="D63" s="1194"/>
      <c r="E63" s="1195"/>
      <c r="F63" s="349">
        <v>3557</v>
      </c>
      <c r="G63" s="349">
        <v>2967</v>
      </c>
      <c r="H63" s="350">
        <v>3105</v>
      </c>
    </row>
    <row r="64" spans="2:8" ht="13.2" x14ac:dyDescent="0.2"/>
  </sheetData>
  <sheetProtection algorithmName="SHA-512" hashValue="/Feql525FjPwXLIcQEpeuoY5SnWE/s9GGVKbPnx6bWDRmaLnHFpCwGd+uENOn7+RQ4xmrAFP580+SpVj1p9mnQ==" saltValue="vjw60jeB7venVxOLS2Cz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63758</v>
      </c>
      <c r="E3" s="142"/>
      <c r="F3" s="143">
        <v>76347</v>
      </c>
      <c r="G3" s="144"/>
      <c r="H3" s="145"/>
    </row>
    <row r="4" spans="1:8" x14ac:dyDescent="0.2">
      <c r="A4" s="146"/>
      <c r="B4" s="147"/>
      <c r="C4" s="148"/>
      <c r="D4" s="149">
        <v>22232</v>
      </c>
      <c r="E4" s="150"/>
      <c r="F4" s="151">
        <v>41762</v>
      </c>
      <c r="G4" s="152"/>
      <c r="H4" s="153"/>
    </row>
    <row r="5" spans="1:8" x14ac:dyDescent="0.2">
      <c r="A5" s="134" t="s">
        <v>522</v>
      </c>
      <c r="B5" s="139"/>
      <c r="C5" s="140"/>
      <c r="D5" s="141">
        <v>70454</v>
      </c>
      <c r="E5" s="142"/>
      <c r="F5" s="143">
        <v>96469</v>
      </c>
      <c r="G5" s="144"/>
      <c r="H5" s="145"/>
    </row>
    <row r="6" spans="1:8" x14ac:dyDescent="0.2">
      <c r="A6" s="146"/>
      <c r="B6" s="147"/>
      <c r="C6" s="148"/>
      <c r="D6" s="149">
        <v>28471</v>
      </c>
      <c r="E6" s="150"/>
      <c r="F6" s="151">
        <v>49775</v>
      </c>
      <c r="G6" s="152"/>
      <c r="H6" s="153"/>
    </row>
    <row r="7" spans="1:8" x14ac:dyDescent="0.2">
      <c r="A7" s="134" t="s">
        <v>523</v>
      </c>
      <c r="B7" s="139"/>
      <c r="C7" s="140"/>
      <c r="D7" s="141">
        <v>92307</v>
      </c>
      <c r="E7" s="142"/>
      <c r="F7" s="143">
        <v>85743</v>
      </c>
      <c r="G7" s="144"/>
      <c r="H7" s="145"/>
    </row>
    <row r="8" spans="1:8" x14ac:dyDescent="0.2">
      <c r="A8" s="146"/>
      <c r="B8" s="147"/>
      <c r="C8" s="148"/>
      <c r="D8" s="149">
        <v>25144</v>
      </c>
      <c r="E8" s="150"/>
      <c r="F8" s="151">
        <v>45231</v>
      </c>
      <c r="G8" s="152"/>
      <c r="H8" s="153"/>
    </row>
    <row r="9" spans="1:8" x14ac:dyDescent="0.2">
      <c r="A9" s="134" t="s">
        <v>524</v>
      </c>
      <c r="B9" s="139"/>
      <c r="C9" s="140"/>
      <c r="D9" s="141">
        <v>71108</v>
      </c>
      <c r="E9" s="142"/>
      <c r="F9" s="143">
        <v>92509</v>
      </c>
      <c r="G9" s="144"/>
      <c r="H9" s="145"/>
    </row>
    <row r="10" spans="1:8" x14ac:dyDescent="0.2">
      <c r="A10" s="146"/>
      <c r="B10" s="147"/>
      <c r="C10" s="148"/>
      <c r="D10" s="149">
        <v>28914</v>
      </c>
      <c r="E10" s="150"/>
      <c r="F10" s="151">
        <v>52274</v>
      </c>
      <c r="G10" s="152"/>
      <c r="H10" s="153"/>
    </row>
    <row r="11" spans="1:8" x14ac:dyDescent="0.2">
      <c r="A11" s="134" t="s">
        <v>525</v>
      </c>
      <c r="B11" s="139"/>
      <c r="C11" s="140"/>
      <c r="D11" s="141">
        <v>98285</v>
      </c>
      <c r="E11" s="142"/>
      <c r="F11" s="143">
        <v>98544</v>
      </c>
      <c r="G11" s="144"/>
      <c r="H11" s="145"/>
    </row>
    <row r="12" spans="1:8" x14ac:dyDescent="0.2">
      <c r="A12" s="146"/>
      <c r="B12" s="147"/>
      <c r="C12" s="154"/>
      <c r="D12" s="149">
        <v>32058</v>
      </c>
      <c r="E12" s="150"/>
      <c r="F12" s="151">
        <v>55816</v>
      </c>
      <c r="G12" s="152"/>
      <c r="H12" s="153"/>
    </row>
    <row r="13" spans="1:8" x14ac:dyDescent="0.2">
      <c r="A13" s="134"/>
      <c r="B13" s="139"/>
      <c r="C13" s="140"/>
      <c r="D13" s="141">
        <v>79182</v>
      </c>
      <c r="E13" s="142"/>
      <c r="F13" s="143">
        <v>89922</v>
      </c>
      <c r="G13" s="155"/>
      <c r="H13" s="145"/>
    </row>
    <row r="14" spans="1:8" x14ac:dyDescent="0.2">
      <c r="A14" s="146"/>
      <c r="B14" s="147"/>
      <c r="C14" s="148"/>
      <c r="D14" s="149">
        <v>27364</v>
      </c>
      <c r="E14" s="150"/>
      <c r="F14" s="151">
        <v>48972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11.55</v>
      </c>
      <c r="C19" s="156">
        <f>ROUND(VALUE(SUBSTITUTE(実質収支比率等に係る経年分析!G$48,"▲","-")),2)</f>
        <v>14.04</v>
      </c>
      <c r="D19" s="156">
        <f>ROUND(VALUE(SUBSTITUTE(実質収支比率等に係る経年分析!H$48,"▲","-")),2)</f>
        <v>9.01</v>
      </c>
      <c r="E19" s="156">
        <f>ROUND(VALUE(SUBSTITUTE(実質収支比率等に係る経年分析!I$48,"▲","-")),2)</f>
        <v>9.8699999999999992</v>
      </c>
      <c r="F19" s="156">
        <f>ROUND(VALUE(SUBSTITUTE(実質収支比率等に係る経年分析!J$48,"▲","-")),2)</f>
        <v>7.71</v>
      </c>
    </row>
    <row r="20" spans="1:11" x14ac:dyDescent="0.2">
      <c r="A20" s="156" t="s">
        <v>53</v>
      </c>
      <c r="B20" s="156">
        <f>ROUND(VALUE(SUBSTITUTE(実質収支比率等に係る経年分析!F$47,"▲","-")),2)</f>
        <v>10.37</v>
      </c>
      <c r="C20" s="156">
        <f>ROUND(VALUE(SUBSTITUTE(実質収支比率等に係る経年分析!G$47,"▲","-")),2)</f>
        <v>12.06</v>
      </c>
      <c r="D20" s="156">
        <f>ROUND(VALUE(SUBSTITUTE(実質収支比率等に係る経年分析!H$47,"▲","-")),2)</f>
        <v>11.52</v>
      </c>
      <c r="E20" s="156">
        <f>ROUND(VALUE(SUBSTITUTE(実質収支比率等に係る経年分析!I$47,"▲","-")),2)</f>
        <v>9.66</v>
      </c>
      <c r="F20" s="156">
        <f>ROUND(VALUE(SUBSTITUTE(実質収支比率等に係る経年分析!J$47,"▲","-")),2)</f>
        <v>11.05</v>
      </c>
    </row>
    <row r="21" spans="1:11" x14ac:dyDescent="0.2">
      <c r="A21" s="156" t="s">
        <v>54</v>
      </c>
      <c r="B21" s="156">
        <f>IF(ISNUMBER(VALUE(SUBSTITUTE(実質収支比率等に係る経年分析!F$49,"▲","-"))),ROUND(VALUE(SUBSTITUTE(実質収支比率等に係る経年分析!F$49,"▲","-")),2),NA())</f>
        <v>1.55</v>
      </c>
      <c r="C21" s="156">
        <f>IF(ISNUMBER(VALUE(SUBSTITUTE(実質収支比率等に係る経年分析!G$49,"▲","-"))),ROUND(VALUE(SUBSTITUTE(実質収支比率等に係る経年分析!G$49,"▲","-")),2),NA())</f>
        <v>5.12</v>
      </c>
      <c r="D21" s="156">
        <f>IF(ISNUMBER(VALUE(SUBSTITUTE(実質収支比率等に係る経年分析!H$49,"▲","-"))),ROUND(VALUE(SUBSTITUTE(実質収支比率等に係る経年分析!H$49,"▲","-")),2),NA())</f>
        <v>-6.63</v>
      </c>
      <c r="E21" s="156">
        <f>IF(ISNUMBER(VALUE(SUBSTITUTE(実質収支比率等に係る経年分析!I$49,"▲","-"))),ROUND(VALUE(SUBSTITUTE(実質収支比率等に係る経年分析!I$49,"▲","-")),2),NA())</f>
        <v>-1.1299999999999999</v>
      </c>
      <c r="F21" s="156">
        <f>IF(ISNUMBER(VALUE(SUBSTITUTE(実質収支比率等に係る経年分析!J$49,"▲","-"))),ROUND(VALUE(SUBSTITUTE(実質収支比率等に係る経年分析!J$49,"▲","-")),2),NA())</f>
        <v>-0.53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魚市場事業特別会計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下水道事業会計（漁業集落排水事業）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0.44</v>
      </c>
    </row>
    <row r="32" spans="1:11" x14ac:dyDescent="0.2">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1.1399999999999999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1.26</v>
      </c>
    </row>
    <row r="33" spans="1:16" x14ac:dyDescent="0.2">
      <c r="A33" s="157" t="str">
        <f>IF(連結実質赤字比率に係る赤字・黒字の構成分析!C$37="",NA(),連結実質赤字比率に係る赤字・黒字の構成分析!C$37)</f>
        <v>下水道事業会計（公共下水道事業）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3.67</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9.8699999999999992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7.71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10.029999999999999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9.5399999999999991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8.5399999999999991</v>
      </c>
    </row>
    <row r="36" spans="1:16" x14ac:dyDescent="0.2">
      <c r="A36" s="157" t="str">
        <f>IF(連結実質赤字比率に係る赤字・黒字の構成分析!C$34="",NA(),連結実質赤字比率に係る赤字・黒字の構成分析!C$34)</f>
        <v>国民健康保険特別会計（直営診療施設勘定）</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1998</v>
      </c>
      <c r="E42" s="158"/>
      <c r="F42" s="158"/>
      <c r="G42" s="158">
        <f>'実質公債費比率（分子）の構造'!L$52</f>
        <v>1989</v>
      </c>
      <c r="H42" s="158"/>
      <c r="I42" s="158"/>
      <c r="J42" s="158">
        <f>'実質公債費比率（分子）の構造'!M$52</f>
        <v>1855</v>
      </c>
      <c r="K42" s="158"/>
      <c r="L42" s="158"/>
      <c r="M42" s="158">
        <f>'実質公債費比率（分子）の構造'!N$52</f>
        <v>1758</v>
      </c>
      <c r="N42" s="158"/>
      <c r="O42" s="158"/>
      <c r="P42" s="158">
        <f>'実質公債費比率（分子）の構造'!O$52</f>
        <v>1682</v>
      </c>
    </row>
    <row r="43" spans="1:16" x14ac:dyDescent="0.2">
      <c r="A43" s="158" t="s">
        <v>16</v>
      </c>
      <c r="B43" s="158">
        <f>'実質公債費比率（分子）の構造'!K$51</f>
        <v>0</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v>
      </c>
      <c r="C45" s="158"/>
      <c r="D45" s="158"/>
      <c r="E45" s="158">
        <f>'実質公債費比率（分子）の構造'!L$49</f>
        <v>6</v>
      </c>
      <c r="F45" s="158"/>
      <c r="G45" s="158"/>
      <c r="H45" s="158">
        <f>'実質公債費比率（分子）の構造'!M$49</f>
        <v>7</v>
      </c>
      <c r="I45" s="158"/>
      <c r="J45" s="158"/>
      <c r="K45" s="158">
        <f>'実質公債費比率（分子）の構造'!N$49</f>
        <v>7</v>
      </c>
      <c r="L45" s="158"/>
      <c r="M45" s="158"/>
      <c r="N45" s="158">
        <f>'実質公債費比率（分子）の構造'!O$49</f>
        <v>7</v>
      </c>
      <c r="O45" s="158"/>
      <c r="P45" s="158"/>
    </row>
    <row r="46" spans="1:16" x14ac:dyDescent="0.2">
      <c r="A46" s="158" t="s">
        <v>64</v>
      </c>
      <c r="B46" s="158">
        <f>'実質公債費比率（分子）の構造'!K$48</f>
        <v>393</v>
      </c>
      <c r="C46" s="158"/>
      <c r="D46" s="158"/>
      <c r="E46" s="158">
        <f>'実質公債費比率（分子）の構造'!L$48</f>
        <v>369</v>
      </c>
      <c r="F46" s="158"/>
      <c r="G46" s="158"/>
      <c r="H46" s="158">
        <f>'実質公債費比率（分子）の構造'!M$48</f>
        <v>361</v>
      </c>
      <c r="I46" s="158"/>
      <c r="J46" s="158"/>
      <c r="K46" s="158">
        <f>'実質公債費比率（分子）の構造'!N$48</f>
        <v>411</v>
      </c>
      <c r="L46" s="158"/>
      <c r="M46" s="158"/>
      <c r="N46" s="158">
        <f>'実質公債費比率（分子）の構造'!O$48</f>
        <v>335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2738</v>
      </c>
      <c r="C49" s="158"/>
      <c r="D49" s="158"/>
      <c r="E49" s="158">
        <f>'実質公債費比率（分子）の構造'!L$45</f>
        <v>2720</v>
      </c>
      <c r="F49" s="158"/>
      <c r="G49" s="158"/>
      <c r="H49" s="158">
        <f>'実質公債費比率（分子）の構造'!M$45</f>
        <v>2679</v>
      </c>
      <c r="I49" s="158"/>
      <c r="J49" s="158"/>
      <c r="K49" s="158">
        <f>'実質公債費比率（分子）の構造'!N$45</f>
        <v>2407</v>
      </c>
      <c r="L49" s="158"/>
      <c r="M49" s="158"/>
      <c r="N49" s="158">
        <f>'実質公債費比率（分子）の構造'!O$45</f>
        <v>2284</v>
      </c>
      <c r="O49" s="158"/>
      <c r="P49" s="158"/>
    </row>
    <row r="50" spans="1:16" x14ac:dyDescent="0.2">
      <c r="A50" s="158" t="s">
        <v>67</v>
      </c>
      <c r="B50" s="158" t="e">
        <f>NA()</f>
        <v>#N/A</v>
      </c>
      <c r="C50" s="158">
        <f>IF(ISNUMBER('実質公債費比率（分子）の構造'!K$53),'実質公債費比率（分子）の構造'!K$53,NA())</f>
        <v>1140</v>
      </c>
      <c r="D50" s="158" t="e">
        <f>NA()</f>
        <v>#N/A</v>
      </c>
      <c r="E50" s="158" t="e">
        <f>NA()</f>
        <v>#N/A</v>
      </c>
      <c r="F50" s="158">
        <f>IF(ISNUMBER('実質公債費比率（分子）の構造'!L$53),'実質公債費比率（分子）の構造'!L$53,NA())</f>
        <v>1106</v>
      </c>
      <c r="G50" s="158" t="e">
        <f>NA()</f>
        <v>#N/A</v>
      </c>
      <c r="H50" s="158" t="e">
        <f>NA()</f>
        <v>#N/A</v>
      </c>
      <c r="I50" s="158">
        <f>IF(ISNUMBER('実質公債費比率（分子）の構造'!M$53),'実質公債費比率（分子）の構造'!M$53,NA())</f>
        <v>1192</v>
      </c>
      <c r="J50" s="158" t="e">
        <f>NA()</f>
        <v>#N/A</v>
      </c>
      <c r="K50" s="158" t="e">
        <f>NA()</f>
        <v>#N/A</v>
      </c>
      <c r="L50" s="158">
        <f>IF(ISNUMBER('実質公債費比率（分子）の構造'!N$53),'実質公債費比率（分子）の構造'!N$53,NA())</f>
        <v>1067</v>
      </c>
      <c r="M50" s="158" t="e">
        <f>NA()</f>
        <v>#N/A</v>
      </c>
      <c r="N50" s="158" t="e">
        <f>NA()</f>
        <v>#N/A</v>
      </c>
      <c r="O50" s="158">
        <f>IF(ISNUMBER('実質公債費比率（分子）の構造'!O$53),'実質公債費比率（分子）の構造'!O$53,NA())</f>
        <v>944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18351</v>
      </c>
      <c r="E56" s="157"/>
      <c r="F56" s="157"/>
      <c r="G56" s="157">
        <f>'将来負担比率（分子）の構造'!J$52</f>
        <v>18459</v>
      </c>
      <c r="H56" s="157"/>
      <c r="I56" s="157"/>
      <c r="J56" s="157">
        <f>'将来負担比率（分子）の構造'!K$52</f>
        <v>18013</v>
      </c>
      <c r="K56" s="157"/>
      <c r="L56" s="157"/>
      <c r="M56" s="157">
        <f>'将来負担比率（分子）の構造'!L$52</f>
        <v>17560</v>
      </c>
      <c r="N56" s="157"/>
      <c r="O56" s="157"/>
      <c r="P56" s="157">
        <f>'将来負担比率（分子）の構造'!M$52</f>
        <v>17253</v>
      </c>
    </row>
    <row r="57" spans="1:16" x14ac:dyDescent="0.2">
      <c r="A57" s="157" t="s">
        <v>42</v>
      </c>
      <c r="B57" s="157"/>
      <c r="C57" s="157"/>
      <c r="D57" s="157">
        <f>'将来負担比率（分子）の構造'!I$51</f>
        <v>168</v>
      </c>
      <c r="E57" s="157"/>
      <c r="F57" s="157"/>
      <c r="G57" s="157">
        <f>'将来負担比率（分子）の構造'!J$51</f>
        <v>75</v>
      </c>
      <c r="H57" s="157"/>
      <c r="I57" s="157"/>
      <c r="J57" s="157">
        <f>'将来負担比率（分子）の構造'!K$51</f>
        <v>77</v>
      </c>
      <c r="K57" s="157"/>
      <c r="L57" s="157"/>
      <c r="M57" s="157">
        <f>'将来負担比率（分子）の構造'!L$51</f>
        <v>69</v>
      </c>
      <c r="N57" s="157"/>
      <c r="O57" s="157"/>
      <c r="P57" s="157">
        <f>'将来負担比率（分子）の構造'!M$51</f>
        <v>97</v>
      </c>
    </row>
    <row r="58" spans="1:16" x14ac:dyDescent="0.2">
      <c r="A58" s="157" t="s">
        <v>41</v>
      </c>
      <c r="B58" s="157"/>
      <c r="C58" s="157"/>
      <c r="D58" s="157">
        <f>'将来負担比率（分子）の構造'!I$50</f>
        <v>2251</v>
      </c>
      <c r="E58" s="157"/>
      <c r="F58" s="157"/>
      <c r="G58" s="157">
        <f>'将来負担比率（分子）の構造'!J$50</f>
        <v>2514</v>
      </c>
      <c r="H58" s="157"/>
      <c r="I58" s="157"/>
      <c r="J58" s="157">
        <f>'将来負担比率（分子）の構造'!K$50</f>
        <v>2752</v>
      </c>
      <c r="K58" s="157"/>
      <c r="L58" s="157"/>
      <c r="M58" s="157">
        <f>'将来負担比率（分子）の構造'!L$50</f>
        <v>1823</v>
      </c>
      <c r="N58" s="157"/>
      <c r="O58" s="157"/>
      <c r="P58" s="157">
        <f>'将来負担比率（分子）の構造'!M$50</f>
        <v>1928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2083</v>
      </c>
      <c r="C62" s="157"/>
      <c r="D62" s="157"/>
      <c r="E62" s="157">
        <f>'将来負担比率（分子）の構造'!J$45</f>
        <v>2128</v>
      </c>
      <c r="F62" s="157"/>
      <c r="G62" s="157"/>
      <c r="H62" s="157">
        <f>'将来負担比率（分子）の構造'!K$45</f>
        <v>2175</v>
      </c>
      <c r="I62" s="157"/>
      <c r="J62" s="157"/>
      <c r="K62" s="157">
        <f>'将来負担比率（分子）の構造'!L$45</f>
        <v>2257</v>
      </c>
      <c r="L62" s="157"/>
      <c r="M62" s="157"/>
      <c r="N62" s="157">
        <f>'将来負担比率（分子）の構造'!M$45</f>
        <v>2369</v>
      </c>
      <c r="O62" s="157"/>
      <c r="P62" s="157"/>
    </row>
    <row r="63" spans="1:16" x14ac:dyDescent="0.2">
      <c r="A63" s="157" t="s">
        <v>34</v>
      </c>
      <c r="B63" s="157">
        <f>'将来負担比率（分子）の構造'!I$44</f>
        <v>49</v>
      </c>
      <c r="C63" s="157"/>
      <c r="D63" s="157"/>
      <c r="E63" s="157">
        <f>'将来負担比率（分子）の構造'!J$44</f>
        <v>39</v>
      </c>
      <c r="F63" s="157"/>
      <c r="G63" s="157"/>
      <c r="H63" s="157">
        <f>'将来負担比率（分子）の構造'!K$44</f>
        <v>32</v>
      </c>
      <c r="I63" s="157"/>
      <c r="J63" s="157"/>
      <c r="K63" s="157">
        <f>'将来負担比率（分子）の構造'!L$44</f>
        <v>25</v>
      </c>
      <c r="L63" s="157"/>
      <c r="M63" s="157"/>
      <c r="N63" s="157">
        <f>'将来負担比率（分子）の構造'!M$44</f>
        <v>228</v>
      </c>
      <c r="O63" s="157"/>
      <c r="P63" s="157"/>
    </row>
    <row r="64" spans="1:16" x14ac:dyDescent="0.2">
      <c r="A64" s="157" t="s">
        <v>33</v>
      </c>
      <c r="B64" s="157">
        <f>'将来負担比率（分子）の構造'!I$43</f>
        <v>8105</v>
      </c>
      <c r="C64" s="157"/>
      <c r="D64" s="157"/>
      <c r="E64" s="157">
        <f>'将来負担比率（分子）の構造'!J$43</f>
        <v>7485</v>
      </c>
      <c r="F64" s="157"/>
      <c r="G64" s="157"/>
      <c r="H64" s="157">
        <f>'将来負担比率（分子）の構造'!K$43</f>
        <v>5586</v>
      </c>
      <c r="I64" s="157"/>
      <c r="J64" s="157"/>
      <c r="K64" s="157">
        <f>'将来負担比率（分子）の構造'!L$43</f>
        <v>5463</v>
      </c>
      <c r="L64" s="157"/>
      <c r="M64" s="157"/>
      <c r="N64" s="157">
        <f>'将来負担比率（分子）の構造'!M$43</f>
        <v>5130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22102</v>
      </c>
      <c r="C66" s="157"/>
      <c r="D66" s="157"/>
      <c r="E66" s="157">
        <f>'将来負担比率（分子）の構造'!J$41</f>
        <v>21939</v>
      </c>
      <c r="F66" s="157"/>
      <c r="G66" s="157"/>
      <c r="H66" s="157">
        <f>'将来負担比率（分子）の構造'!K$41</f>
        <v>21299</v>
      </c>
      <c r="I66" s="157"/>
      <c r="J66" s="157"/>
      <c r="K66" s="157">
        <f>'将来負担比率（分子）の構造'!L$41</f>
        <v>20322</v>
      </c>
      <c r="L66" s="157"/>
      <c r="M66" s="157"/>
      <c r="N66" s="157">
        <f>'将来負担比率（分子）の構造'!M$41</f>
        <v>20238</v>
      </c>
      <c r="O66" s="157"/>
      <c r="P66" s="157"/>
    </row>
    <row r="67" spans="1:16" x14ac:dyDescent="0.2">
      <c r="A67" s="157" t="s">
        <v>71</v>
      </c>
      <c r="B67" s="157" t="e">
        <f>NA()</f>
        <v>#N/A</v>
      </c>
      <c r="C67" s="157">
        <f>IF(ISNUMBER('将来負担比率（分子）の構造'!I$53), IF('将来負担比率（分子）の構造'!I$53 &lt; 0, 0, '将来負担比率（分子）の構造'!I$53), NA())</f>
        <v>11567</v>
      </c>
      <c r="D67" s="157" t="e">
        <f>NA()</f>
        <v>#N/A</v>
      </c>
      <c r="E67" s="157" t="e">
        <f>NA()</f>
        <v>#N/A</v>
      </c>
      <c r="F67" s="157">
        <f>IF(ISNUMBER('将来負担比率（分子）の構造'!J$53), IF('将来負担比率（分子）の構造'!J$53 &lt; 0, 0, '将来負担比率（分子）の構造'!J$53), NA())</f>
        <v>10544</v>
      </c>
      <c r="G67" s="157" t="e">
        <f>NA()</f>
        <v>#N/A</v>
      </c>
      <c r="H67" s="157" t="e">
        <f>NA()</f>
        <v>#N/A</v>
      </c>
      <c r="I67" s="157">
        <f>IF(ISNUMBER('将来負担比率（分子）の構造'!K$53), IF('将来負担比率（分子）の構造'!K$53 &lt; 0, 0, '将来負担比率（分子）の構造'!K$53), NA())</f>
        <v>8250</v>
      </c>
      <c r="J67" s="157" t="e">
        <f>NA()</f>
        <v>#N/A</v>
      </c>
      <c r="K67" s="157" t="e">
        <f>NA()</f>
        <v>#N/A</v>
      </c>
      <c r="L67" s="157">
        <f>IF(ISNUMBER('将来負担比率（分子）の構造'!L$53), IF('将来負担比率（分子）の構造'!L$53 &lt; 0, 0, '将来負担比率（分子）の構造'!L$53), NA())</f>
        <v>8615</v>
      </c>
      <c r="M67" s="157" t="e">
        <f>NA()</f>
        <v>#N/A</v>
      </c>
      <c r="N67" s="157" t="e">
        <f>NA()</f>
        <v>#N/A</v>
      </c>
      <c r="O67" s="157">
        <f>IF(ISNUMBER('将来負担比率（分子）の構造'!M$53), IF('将来負担比率（分子）の構造'!M$53 &lt; 0, 0, '将来負担比率（分子）の構造'!M$53), NA())</f>
        <v>8687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1338</v>
      </c>
      <c r="C72" s="161">
        <f>基金残高に係る経年分析!G55</f>
        <v>1114</v>
      </c>
      <c r="D72" s="161">
        <f>基金残高に係る経年分析!H55</f>
        <v>1290</v>
      </c>
    </row>
    <row r="73" spans="1:16" x14ac:dyDescent="0.2">
      <c r="A73" s="160" t="s">
        <v>74</v>
      </c>
      <c r="B73" s="161">
        <f>基金残高に係る経年分析!F56</f>
        <v>746</v>
      </c>
      <c r="C73" s="161">
        <f>基金残高に係る経年分析!G56</f>
        <v>377</v>
      </c>
      <c r="D73" s="161">
        <f>基金残高に係る経年分析!H56</f>
        <v>218</v>
      </c>
    </row>
    <row r="74" spans="1:16" x14ac:dyDescent="0.2">
      <c r="A74" s="160" t="s">
        <v>75</v>
      </c>
      <c r="B74" s="161">
        <f>基金残高に係る経年分析!F57</f>
        <v>1473</v>
      </c>
      <c r="C74" s="161">
        <f>基金残高に係る経年分析!G57</f>
        <v>1475</v>
      </c>
      <c r="D74" s="161">
        <f>基金残高に係る経年分析!H57</f>
        <v>1597</v>
      </c>
    </row>
  </sheetData>
  <sheetProtection algorithmName="SHA-512" hashValue="j13M3df4PTm2Ka1Js552a1iOXDl/VJPnHwNxfEji4ygLJtL3tZAxeQefPMB3LOIyFsb9xNrfc1aVDqpMBWchng==" saltValue="bW5q3JQDXnRmQ+kGeXhc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3954238</v>
      </c>
      <c r="S5" s="664"/>
      <c r="T5" s="664"/>
      <c r="U5" s="664"/>
      <c r="V5" s="664"/>
      <c r="W5" s="664"/>
      <c r="X5" s="664"/>
      <c r="Y5" s="689"/>
      <c r="Z5" s="702">
        <v>16.899999999999999</v>
      </c>
      <c r="AA5" s="702"/>
      <c r="AB5" s="702"/>
      <c r="AC5" s="702"/>
      <c r="AD5" s="703">
        <v>3954238</v>
      </c>
      <c r="AE5" s="703"/>
      <c r="AF5" s="703"/>
      <c r="AG5" s="703"/>
      <c r="AH5" s="703"/>
      <c r="AI5" s="703"/>
      <c r="AJ5" s="703"/>
      <c r="AK5" s="703"/>
      <c r="AL5" s="690">
        <v>33.200000000000003</v>
      </c>
      <c r="AM5" s="672"/>
      <c r="AN5" s="672"/>
      <c r="AO5" s="691"/>
      <c r="AP5" s="666" t="s">
        <v>217</v>
      </c>
      <c r="AQ5" s="667"/>
      <c r="AR5" s="667"/>
      <c r="AS5" s="667"/>
      <c r="AT5" s="667"/>
      <c r="AU5" s="667"/>
      <c r="AV5" s="667"/>
      <c r="AW5" s="667"/>
      <c r="AX5" s="667"/>
      <c r="AY5" s="667"/>
      <c r="AZ5" s="667"/>
      <c r="BA5" s="667"/>
      <c r="BB5" s="667"/>
      <c r="BC5" s="667"/>
      <c r="BD5" s="667"/>
      <c r="BE5" s="667"/>
      <c r="BF5" s="668"/>
      <c r="BG5" s="608">
        <v>3950144</v>
      </c>
      <c r="BH5" s="609"/>
      <c r="BI5" s="609"/>
      <c r="BJ5" s="609"/>
      <c r="BK5" s="609"/>
      <c r="BL5" s="609"/>
      <c r="BM5" s="609"/>
      <c r="BN5" s="610"/>
      <c r="BO5" s="646">
        <v>99.9</v>
      </c>
      <c r="BP5" s="646"/>
      <c r="BQ5" s="646"/>
      <c r="BR5" s="646"/>
      <c r="BS5" s="647">
        <v>195435</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273650</v>
      </c>
      <c r="S6" s="609"/>
      <c r="T6" s="609"/>
      <c r="U6" s="609"/>
      <c r="V6" s="609"/>
      <c r="W6" s="609"/>
      <c r="X6" s="609"/>
      <c r="Y6" s="610"/>
      <c r="Z6" s="646">
        <v>1.2</v>
      </c>
      <c r="AA6" s="646"/>
      <c r="AB6" s="646"/>
      <c r="AC6" s="646"/>
      <c r="AD6" s="647">
        <v>273650</v>
      </c>
      <c r="AE6" s="647"/>
      <c r="AF6" s="647"/>
      <c r="AG6" s="647"/>
      <c r="AH6" s="647"/>
      <c r="AI6" s="647"/>
      <c r="AJ6" s="647"/>
      <c r="AK6" s="647"/>
      <c r="AL6" s="611">
        <v>2.2999999999999998</v>
      </c>
      <c r="AM6" s="612"/>
      <c r="AN6" s="612"/>
      <c r="AO6" s="648"/>
      <c r="AP6" s="605" t="s">
        <v>222</v>
      </c>
      <c r="AQ6" s="606"/>
      <c r="AR6" s="606"/>
      <c r="AS6" s="606"/>
      <c r="AT6" s="606"/>
      <c r="AU6" s="606"/>
      <c r="AV6" s="606"/>
      <c r="AW6" s="606"/>
      <c r="AX6" s="606"/>
      <c r="AY6" s="606"/>
      <c r="AZ6" s="606"/>
      <c r="BA6" s="606"/>
      <c r="BB6" s="606"/>
      <c r="BC6" s="606"/>
      <c r="BD6" s="606"/>
      <c r="BE6" s="606"/>
      <c r="BF6" s="607"/>
      <c r="BG6" s="608">
        <v>3950144</v>
      </c>
      <c r="BH6" s="609"/>
      <c r="BI6" s="609"/>
      <c r="BJ6" s="609"/>
      <c r="BK6" s="609"/>
      <c r="BL6" s="609"/>
      <c r="BM6" s="609"/>
      <c r="BN6" s="610"/>
      <c r="BO6" s="646">
        <v>99.9</v>
      </c>
      <c r="BP6" s="646"/>
      <c r="BQ6" s="646"/>
      <c r="BR6" s="646"/>
      <c r="BS6" s="647">
        <v>195435</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191974</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191974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1162</v>
      </c>
      <c r="S7" s="609"/>
      <c r="T7" s="609"/>
      <c r="U7" s="609"/>
      <c r="V7" s="609"/>
      <c r="W7" s="609"/>
      <c r="X7" s="609"/>
      <c r="Y7" s="610"/>
      <c r="Z7" s="646">
        <v>0</v>
      </c>
      <c r="AA7" s="646"/>
      <c r="AB7" s="646"/>
      <c r="AC7" s="646"/>
      <c r="AD7" s="647">
        <v>1162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1560856</v>
      </c>
      <c r="BH7" s="609"/>
      <c r="BI7" s="609"/>
      <c r="BJ7" s="609"/>
      <c r="BK7" s="609"/>
      <c r="BL7" s="609"/>
      <c r="BM7" s="609"/>
      <c r="BN7" s="610"/>
      <c r="BO7" s="646">
        <v>39.5</v>
      </c>
      <c r="BP7" s="646"/>
      <c r="BQ7" s="646"/>
      <c r="BR7" s="646"/>
      <c r="BS7" s="647">
        <v>77077</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3841111</v>
      </c>
      <c r="CS7" s="609"/>
      <c r="CT7" s="609"/>
      <c r="CU7" s="609"/>
      <c r="CV7" s="609"/>
      <c r="CW7" s="609"/>
      <c r="CX7" s="609"/>
      <c r="CY7" s="610"/>
      <c r="CZ7" s="646">
        <v>17.100000000000001</v>
      </c>
      <c r="DA7" s="646"/>
      <c r="DB7" s="646"/>
      <c r="DC7" s="646"/>
      <c r="DD7" s="614">
        <v>481956</v>
      </c>
      <c r="DE7" s="609"/>
      <c r="DF7" s="609"/>
      <c r="DG7" s="609"/>
      <c r="DH7" s="609"/>
      <c r="DI7" s="609"/>
      <c r="DJ7" s="609"/>
      <c r="DK7" s="609"/>
      <c r="DL7" s="609"/>
      <c r="DM7" s="609"/>
      <c r="DN7" s="609"/>
      <c r="DO7" s="609"/>
      <c r="DP7" s="610"/>
      <c r="DQ7" s="614">
        <v>3088925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13892</v>
      </c>
      <c r="S8" s="609"/>
      <c r="T8" s="609"/>
      <c r="U8" s="609"/>
      <c r="V8" s="609"/>
      <c r="W8" s="609"/>
      <c r="X8" s="609"/>
      <c r="Y8" s="610"/>
      <c r="Z8" s="646">
        <v>0.1</v>
      </c>
      <c r="AA8" s="646"/>
      <c r="AB8" s="646"/>
      <c r="AC8" s="646"/>
      <c r="AD8" s="647">
        <v>13892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46627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6859356</v>
      </c>
      <c r="CS8" s="609"/>
      <c r="CT8" s="609"/>
      <c r="CU8" s="609"/>
      <c r="CV8" s="609"/>
      <c r="CW8" s="609"/>
      <c r="CX8" s="609"/>
      <c r="CY8" s="610"/>
      <c r="CZ8" s="646">
        <v>30.5</v>
      </c>
      <c r="DA8" s="646"/>
      <c r="DB8" s="646"/>
      <c r="DC8" s="646"/>
      <c r="DD8" s="614">
        <v>1268</v>
      </c>
      <c r="DE8" s="609"/>
      <c r="DF8" s="609"/>
      <c r="DG8" s="609"/>
      <c r="DH8" s="609"/>
      <c r="DI8" s="609"/>
      <c r="DJ8" s="609"/>
      <c r="DK8" s="609"/>
      <c r="DL8" s="609"/>
      <c r="DM8" s="609"/>
      <c r="DN8" s="609"/>
      <c r="DO8" s="609"/>
      <c r="DP8" s="610"/>
      <c r="DQ8" s="614">
        <v>3271460</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19066</v>
      </c>
      <c r="S9" s="609"/>
      <c r="T9" s="609"/>
      <c r="U9" s="609"/>
      <c r="V9" s="609"/>
      <c r="W9" s="609"/>
      <c r="X9" s="609"/>
      <c r="Y9" s="610"/>
      <c r="Z9" s="646">
        <v>0.1</v>
      </c>
      <c r="AA9" s="646"/>
      <c r="AB9" s="646"/>
      <c r="AC9" s="646"/>
      <c r="AD9" s="647">
        <v>19066</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1196452</v>
      </c>
      <c r="BH9" s="609"/>
      <c r="BI9" s="609"/>
      <c r="BJ9" s="609"/>
      <c r="BK9" s="609"/>
      <c r="BL9" s="609"/>
      <c r="BM9" s="609"/>
      <c r="BN9" s="610"/>
      <c r="BO9" s="646">
        <v>30.3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1529534</v>
      </c>
      <c r="CS9" s="609"/>
      <c r="CT9" s="609"/>
      <c r="CU9" s="609"/>
      <c r="CV9" s="609"/>
      <c r="CW9" s="609"/>
      <c r="CX9" s="609"/>
      <c r="CY9" s="610"/>
      <c r="CZ9" s="646">
        <v>6.8</v>
      </c>
      <c r="DA9" s="646"/>
      <c r="DB9" s="646"/>
      <c r="DC9" s="646"/>
      <c r="DD9" s="614">
        <v>18826</v>
      </c>
      <c r="DE9" s="609"/>
      <c r="DF9" s="609"/>
      <c r="DG9" s="609"/>
      <c r="DH9" s="609"/>
      <c r="DI9" s="609"/>
      <c r="DJ9" s="609"/>
      <c r="DK9" s="609"/>
      <c r="DL9" s="609"/>
      <c r="DM9" s="609"/>
      <c r="DN9" s="609"/>
      <c r="DO9" s="609"/>
      <c r="DP9" s="610"/>
      <c r="DQ9" s="614">
        <v>1431778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114780</v>
      </c>
      <c r="BH10" s="609"/>
      <c r="BI10" s="609"/>
      <c r="BJ10" s="609"/>
      <c r="BK10" s="609"/>
      <c r="BL10" s="609"/>
      <c r="BM10" s="609"/>
      <c r="BN10" s="610"/>
      <c r="BO10" s="646">
        <v>2.9</v>
      </c>
      <c r="BP10" s="646"/>
      <c r="BQ10" s="646"/>
      <c r="BR10" s="646"/>
      <c r="BS10" s="647">
        <v>19085</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42688</v>
      </c>
      <c r="CS10" s="609"/>
      <c r="CT10" s="609"/>
      <c r="CU10" s="609"/>
      <c r="CV10" s="609"/>
      <c r="CW10" s="609"/>
      <c r="CX10" s="609"/>
      <c r="CY10" s="610"/>
      <c r="CZ10" s="646">
        <v>0.2</v>
      </c>
      <c r="DA10" s="646"/>
      <c r="DB10" s="646"/>
      <c r="DC10" s="646"/>
      <c r="DD10" s="614">
        <v>3938</v>
      </c>
      <c r="DE10" s="609"/>
      <c r="DF10" s="609"/>
      <c r="DG10" s="609"/>
      <c r="DH10" s="609"/>
      <c r="DI10" s="609"/>
      <c r="DJ10" s="609"/>
      <c r="DK10" s="609"/>
      <c r="DL10" s="609"/>
      <c r="DM10" s="609"/>
      <c r="DN10" s="609"/>
      <c r="DO10" s="609"/>
      <c r="DP10" s="610"/>
      <c r="DQ10" s="614">
        <v>31672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885390</v>
      </c>
      <c r="S11" s="609"/>
      <c r="T11" s="609"/>
      <c r="U11" s="609"/>
      <c r="V11" s="609"/>
      <c r="W11" s="609"/>
      <c r="X11" s="609"/>
      <c r="Y11" s="610"/>
      <c r="Z11" s="611">
        <v>3.8</v>
      </c>
      <c r="AA11" s="612"/>
      <c r="AB11" s="612"/>
      <c r="AC11" s="613"/>
      <c r="AD11" s="614">
        <v>885390</v>
      </c>
      <c r="AE11" s="609"/>
      <c r="AF11" s="609"/>
      <c r="AG11" s="609"/>
      <c r="AH11" s="609"/>
      <c r="AI11" s="609"/>
      <c r="AJ11" s="609"/>
      <c r="AK11" s="610"/>
      <c r="AL11" s="611">
        <v>7.4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202997</v>
      </c>
      <c r="BH11" s="609"/>
      <c r="BI11" s="609"/>
      <c r="BJ11" s="609"/>
      <c r="BK11" s="609"/>
      <c r="BL11" s="609"/>
      <c r="BM11" s="609"/>
      <c r="BN11" s="610"/>
      <c r="BO11" s="646">
        <v>5.0999999999999996</v>
      </c>
      <c r="BP11" s="646"/>
      <c r="BQ11" s="646"/>
      <c r="BR11" s="646"/>
      <c r="BS11" s="647">
        <v>57992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669783</v>
      </c>
      <c r="CS11" s="609"/>
      <c r="CT11" s="609"/>
      <c r="CU11" s="609"/>
      <c r="CV11" s="609"/>
      <c r="CW11" s="609"/>
      <c r="CX11" s="609"/>
      <c r="CY11" s="610"/>
      <c r="CZ11" s="646">
        <v>3</v>
      </c>
      <c r="DA11" s="646"/>
      <c r="DB11" s="646"/>
      <c r="DC11" s="646"/>
      <c r="DD11" s="614">
        <v>212216</v>
      </c>
      <c r="DE11" s="609"/>
      <c r="DF11" s="609"/>
      <c r="DG11" s="609"/>
      <c r="DH11" s="609"/>
      <c r="DI11" s="609"/>
      <c r="DJ11" s="609"/>
      <c r="DK11" s="609"/>
      <c r="DL11" s="609"/>
      <c r="DM11" s="609"/>
      <c r="DN11" s="609"/>
      <c r="DO11" s="609"/>
      <c r="DP11" s="610"/>
      <c r="DQ11" s="614">
        <v>410284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1984493</v>
      </c>
      <c r="BH12" s="609"/>
      <c r="BI12" s="609"/>
      <c r="BJ12" s="609"/>
      <c r="BK12" s="609"/>
      <c r="BL12" s="609"/>
      <c r="BM12" s="609"/>
      <c r="BN12" s="610"/>
      <c r="BO12" s="646">
        <v>50.2</v>
      </c>
      <c r="BP12" s="646"/>
      <c r="BQ12" s="646"/>
      <c r="BR12" s="646"/>
      <c r="BS12" s="647">
        <v>118358</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913343</v>
      </c>
      <c r="CS12" s="609"/>
      <c r="CT12" s="609"/>
      <c r="CU12" s="609"/>
      <c r="CV12" s="609"/>
      <c r="CW12" s="609"/>
      <c r="CX12" s="609"/>
      <c r="CY12" s="610"/>
      <c r="CZ12" s="646">
        <v>4.0999999999999996</v>
      </c>
      <c r="DA12" s="646"/>
      <c r="DB12" s="646"/>
      <c r="DC12" s="646"/>
      <c r="DD12" s="614">
        <v>13468</v>
      </c>
      <c r="DE12" s="609"/>
      <c r="DF12" s="609"/>
      <c r="DG12" s="609"/>
      <c r="DH12" s="609"/>
      <c r="DI12" s="609"/>
      <c r="DJ12" s="609"/>
      <c r="DK12" s="609"/>
      <c r="DL12" s="609"/>
      <c r="DM12" s="609"/>
      <c r="DN12" s="609"/>
      <c r="DO12" s="609"/>
      <c r="DP12" s="610"/>
      <c r="DQ12" s="614">
        <v>593203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1780299</v>
      </c>
      <c r="BH13" s="609"/>
      <c r="BI13" s="609"/>
      <c r="BJ13" s="609"/>
      <c r="BK13" s="609"/>
      <c r="BL13" s="609"/>
      <c r="BM13" s="609"/>
      <c r="BN13" s="610"/>
      <c r="BO13" s="646">
        <v>45</v>
      </c>
      <c r="BP13" s="646"/>
      <c r="BQ13" s="646"/>
      <c r="BR13" s="646"/>
      <c r="BS13" s="647">
        <v>118358</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1767902</v>
      </c>
      <c r="CS13" s="609"/>
      <c r="CT13" s="609"/>
      <c r="CU13" s="609"/>
      <c r="CV13" s="609"/>
      <c r="CW13" s="609"/>
      <c r="CX13" s="609"/>
      <c r="CY13" s="610"/>
      <c r="CZ13" s="646">
        <v>7.9</v>
      </c>
      <c r="DA13" s="646"/>
      <c r="DB13" s="646"/>
      <c r="DC13" s="646"/>
      <c r="DD13" s="614">
        <v>828634</v>
      </c>
      <c r="DE13" s="609"/>
      <c r="DF13" s="609"/>
      <c r="DG13" s="609"/>
      <c r="DH13" s="609"/>
      <c r="DI13" s="609"/>
      <c r="DJ13" s="609"/>
      <c r="DK13" s="609"/>
      <c r="DL13" s="609"/>
      <c r="DM13" s="609"/>
      <c r="DN13" s="609"/>
      <c r="DO13" s="609"/>
      <c r="DP13" s="610"/>
      <c r="DQ13" s="614">
        <v>944187</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134294</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996049</v>
      </c>
      <c r="CS14" s="609"/>
      <c r="CT14" s="609"/>
      <c r="CU14" s="609"/>
      <c r="CV14" s="609"/>
      <c r="CW14" s="609"/>
      <c r="CX14" s="609"/>
      <c r="CY14" s="610"/>
      <c r="CZ14" s="646">
        <v>4.4000000000000004</v>
      </c>
      <c r="DA14" s="646"/>
      <c r="DB14" s="646"/>
      <c r="DC14" s="646"/>
      <c r="DD14" s="614">
        <v>36498</v>
      </c>
      <c r="DE14" s="609"/>
      <c r="DF14" s="609"/>
      <c r="DG14" s="609"/>
      <c r="DH14" s="609"/>
      <c r="DI14" s="609"/>
      <c r="DJ14" s="609"/>
      <c r="DK14" s="609"/>
      <c r="DL14" s="609"/>
      <c r="DM14" s="609"/>
      <c r="DN14" s="609"/>
      <c r="DO14" s="609"/>
      <c r="DP14" s="610"/>
      <c r="DQ14" s="614">
        <v>953120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12350</v>
      </c>
      <c r="S15" s="609"/>
      <c r="T15" s="609"/>
      <c r="U15" s="609"/>
      <c r="V15" s="609"/>
      <c r="W15" s="609"/>
      <c r="X15" s="609"/>
      <c r="Y15" s="610"/>
      <c r="Z15" s="646">
        <v>0.1</v>
      </c>
      <c r="AA15" s="646"/>
      <c r="AB15" s="646"/>
      <c r="AC15" s="646"/>
      <c r="AD15" s="647">
        <v>12350</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267797</v>
      </c>
      <c r="BH15" s="609"/>
      <c r="BI15" s="609"/>
      <c r="BJ15" s="609"/>
      <c r="BK15" s="609"/>
      <c r="BL15" s="609"/>
      <c r="BM15" s="609"/>
      <c r="BN15" s="610"/>
      <c r="BO15" s="646">
        <v>6.8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3036502</v>
      </c>
      <c r="CS15" s="609"/>
      <c r="CT15" s="609"/>
      <c r="CU15" s="609"/>
      <c r="CV15" s="609"/>
      <c r="CW15" s="609"/>
      <c r="CX15" s="609"/>
      <c r="CY15" s="610"/>
      <c r="CZ15" s="646">
        <v>13.5</v>
      </c>
      <c r="DA15" s="646"/>
      <c r="DB15" s="646"/>
      <c r="DC15" s="646"/>
      <c r="DD15" s="614">
        <v>1471255</v>
      </c>
      <c r="DE15" s="609"/>
      <c r="DF15" s="609"/>
      <c r="DG15" s="609"/>
      <c r="DH15" s="609"/>
      <c r="DI15" s="609"/>
      <c r="DJ15" s="609"/>
      <c r="DK15" s="609"/>
      <c r="DL15" s="609"/>
      <c r="DM15" s="609"/>
      <c r="DN15" s="609"/>
      <c r="DO15" s="609"/>
      <c r="DP15" s="610"/>
      <c r="DQ15" s="614">
        <v>1495170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63811</v>
      </c>
      <c r="S16" s="609"/>
      <c r="T16" s="609"/>
      <c r="U16" s="609"/>
      <c r="V16" s="609"/>
      <c r="W16" s="609"/>
      <c r="X16" s="609"/>
      <c r="Y16" s="610"/>
      <c r="Z16" s="646">
        <v>0.3</v>
      </c>
      <c r="AA16" s="646"/>
      <c r="AB16" s="646"/>
      <c r="AC16" s="646"/>
      <c r="AD16" s="647">
        <v>63811</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2704</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321496</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35808</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151124</v>
      </c>
      <c r="S17" s="609"/>
      <c r="T17" s="609"/>
      <c r="U17" s="609"/>
      <c r="V17" s="609"/>
      <c r="W17" s="609"/>
      <c r="X17" s="609"/>
      <c r="Y17" s="610"/>
      <c r="Z17" s="646">
        <v>0.6</v>
      </c>
      <c r="AA17" s="646"/>
      <c r="AB17" s="646"/>
      <c r="AC17" s="646"/>
      <c r="AD17" s="647">
        <v>151124</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2284694</v>
      </c>
      <c r="CS17" s="609"/>
      <c r="CT17" s="609"/>
      <c r="CU17" s="609"/>
      <c r="CV17" s="609"/>
      <c r="CW17" s="609"/>
      <c r="CX17" s="609"/>
      <c r="CY17" s="610"/>
      <c r="CZ17" s="646">
        <v>10.199999999999999</v>
      </c>
      <c r="DA17" s="646"/>
      <c r="DB17" s="646"/>
      <c r="DC17" s="646"/>
      <c r="DD17" s="614" t="s">
        <v>122</v>
      </c>
      <c r="DE17" s="609"/>
      <c r="DF17" s="609"/>
      <c r="DG17" s="609"/>
      <c r="DH17" s="609"/>
      <c r="DI17" s="609"/>
      <c r="DJ17" s="609"/>
      <c r="DK17" s="609"/>
      <c r="DL17" s="609"/>
      <c r="DM17" s="609"/>
      <c r="DN17" s="609"/>
      <c r="DO17" s="609"/>
      <c r="DP17" s="610"/>
      <c r="DQ17" s="614">
        <v>2259112</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24098</v>
      </c>
      <c r="S18" s="609"/>
      <c r="T18" s="609"/>
      <c r="U18" s="609"/>
      <c r="V18" s="609"/>
      <c r="W18" s="609"/>
      <c r="X18" s="609"/>
      <c r="Y18" s="610"/>
      <c r="Z18" s="646">
        <v>0.1</v>
      </c>
      <c r="AA18" s="646"/>
      <c r="AB18" s="646"/>
      <c r="AC18" s="646"/>
      <c r="AD18" s="647">
        <v>24098</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126115</v>
      </c>
      <c r="S19" s="609"/>
      <c r="T19" s="609"/>
      <c r="U19" s="609"/>
      <c r="V19" s="609"/>
      <c r="W19" s="609"/>
      <c r="X19" s="609"/>
      <c r="Y19" s="610"/>
      <c r="Z19" s="646">
        <v>0.5</v>
      </c>
      <c r="AA19" s="646"/>
      <c r="AB19" s="646"/>
      <c r="AC19" s="646"/>
      <c r="AD19" s="647">
        <v>126115</v>
      </c>
      <c r="AE19" s="647"/>
      <c r="AF19" s="647"/>
      <c r="AG19" s="647"/>
      <c r="AH19" s="647"/>
      <c r="AI19" s="647"/>
      <c r="AJ19" s="647"/>
      <c r="AK19" s="647"/>
      <c r="AL19" s="611">
        <v>1.1000000000000001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4094</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911</v>
      </c>
      <c r="S20" s="609"/>
      <c r="T20" s="609"/>
      <c r="U20" s="609"/>
      <c r="V20" s="609"/>
      <c r="W20" s="609"/>
      <c r="X20" s="609"/>
      <c r="Y20" s="610"/>
      <c r="Z20" s="646">
        <v>0</v>
      </c>
      <c r="AA20" s="646"/>
      <c r="AB20" s="646"/>
      <c r="AC20" s="646"/>
      <c r="AD20" s="647">
        <v>911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4094</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22454432</v>
      </c>
      <c r="CS20" s="609"/>
      <c r="CT20" s="609"/>
      <c r="CU20" s="609"/>
      <c r="CV20" s="609"/>
      <c r="CW20" s="609"/>
      <c r="CX20" s="609"/>
      <c r="CY20" s="610"/>
      <c r="CZ20" s="646">
        <v>100</v>
      </c>
      <c r="DA20" s="646"/>
      <c r="DB20" s="646"/>
      <c r="DC20" s="646"/>
      <c r="DD20" s="614">
        <v>3068059</v>
      </c>
      <c r="DE20" s="609"/>
      <c r="DF20" s="609"/>
      <c r="DG20" s="609"/>
      <c r="DH20" s="609"/>
      <c r="DI20" s="609"/>
      <c r="DJ20" s="609"/>
      <c r="DK20" s="609"/>
      <c r="DL20" s="609"/>
      <c r="DM20" s="609"/>
      <c r="DN20" s="609"/>
      <c r="DO20" s="609"/>
      <c r="DP20" s="610"/>
      <c r="DQ20" s="614">
        <v>14706693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7348649</v>
      </c>
      <c r="S21" s="609"/>
      <c r="T21" s="609"/>
      <c r="U21" s="609"/>
      <c r="V21" s="609"/>
      <c r="W21" s="609"/>
      <c r="X21" s="609"/>
      <c r="Y21" s="610"/>
      <c r="Z21" s="646">
        <v>31.4</v>
      </c>
      <c r="AA21" s="646"/>
      <c r="AB21" s="646"/>
      <c r="AC21" s="646"/>
      <c r="AD21" s="647">
        <v>6487674</v>
      </c>
      <c r="AE21" s="647"/>
      <c r="AF21" s="647"/>
      <c r="AG21" s="647"/>
      <c r="AH21" s="647"/>
      <c r="AI21" s="647"/>
      <c r="AJ21" s="647"/>
      <c r="AK21" s="647"/>
      <c r="AL21" s="611">
        <v>54.5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4094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6487674</v>
      </c>
      <c r="S22" s="609"/>
      <c r="T22" s="609"/>
      <c r="U22" s="609"/>
      <c r="V22" s="609"/>
      <c r="W22" s="609"/>
      <c r="X22" s="609"/>
      <c r="Y22" s="610"/>
      <c r="Z22" s="646">
        <v>27.7</v>
      </c>
      <c r="AA22" s="646"/>
      <c r="AB22" s="646"/>
      <c r="AC22" s="646"/>
      <c r="AD22" s="647">
        <v>6487674</v>
      </c>
      <c r="AE22" s="647"/>
      <c r="AF22" s="647"/>
      <c r="AG22" s="647"/>
      <c r="AH22" s="647"/>
      <c r="AI22" s="647"/>
      <c r="AJ22" s="647"/>
      <c r="AK22" s="647"/>
      <c r="AL22" s="611">
        <v>54.5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809321</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v>51654</v>
      </c>
      <c r="S24" s="609"/>
      <c r="T24" s="609"/>
      <c r="U24" s="609"/>
      <c r="V24" s="609"/>
      <c r="W24" s="609"/>
      <c r="X24" s="609"/>
      <c r="Y24" s="610"/>
      <c r="Z24" s="646">
        <v>0.2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10105162</v>
      </c>
      <c r="CS24" s="664"/>
      <c r="CT24" s="664"/>
      <c r="CU24" s="664"/>
      <c r="CV24" s="664"/>
      <c r="CW24" s="664"/>
      <c r="CX24" s="664"/>
      <c r="CY24" s="689"/>
      <c r="CZ24" s="690">
        <v>45</v>
      </c>
      <c r="DA24" s="672"/>
      <c r="DB24" s="672"/>
      <c r="DC24" s="692"/>
      <c r="DD24" s="688">
        <v>6891487</v>
      </c>
      <c r="DE24" s="664"/>
      <c r="DF24" s="664"/>
      <c r="DG24" s="664"/>
      <c r="DH24" s="664"/>
      <c r="DI24" s="664"/>
      <c r="DJ24" s="664"/>
      <c r="DK24" s="689"/>
      <c r="DL24" s="688">
        <v>6076675</v>
      </c>
      <c r="DM24" s="664"/>
      <c r="DN24" s="664"/>
      <c r="DO24" s="664"/>
      <c r="DP24" s="664"/>
      <c r="DQ24" s="664"/>
      <c r="DR24" s="664"/>
      <c r="DS24" s="664"/>
      <c r="DT24" s="664"/>
      <c r="DU24" s="664"/>
      <c r="DV24" s="689"/>
      <c r="DW24" s="690">
        <v>50.9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12723332</v>
      </c>
      <c r="S25" s="609"/>
      <c r="T25" s="609"/>
      <c r="U25" s="609"/>
      <c r="V25" s="609"/>
      <c r="W25" s="609"/>
      <c r="X25" s="609"/>
      <c r="Y25" s="610"/>
      <c r="Z25" s="646">
        <v>54.3</v>
      </c>
      <c r="AA25" s="646"/>
      <c r="AB25" s="646"/>
      <c r="AC25" s="646"/>
      <c r="AD25" s="647">
        <v>11862357</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3498674</v>
      </c>
      <c r="CS25" s="621"/>
      <c r="CT25" s="621"/>
      <c r="CU25" s="621"/>
      <c r="CV25" s="621"/>
      <c r="CW25" s="621"/>
      <c r="CX25" s="621"/>
      <c r="CY25" s="622"/>
      <c r="CZ25" s="611">
        <v>15.6</v>
      </c>
      <c r="DA25" s="623"/>
      <c r="DB25" s="623"/>
      <c r="DC25" s="624"/>
      <c r="DD25" s="614">
        <v>3219090</v>
      </c>
      <c r="DE25" s="621"/>
      <c r="DF25" s="621"/>
      <c r="DG25" s="621"/>
      <c r="DH25" s="621"/>
      <c r="DI25" s="621"/>
      <c r="DJ25" s="621"/>
      <c r="DK25" s="622"/>
      <c r="DL25" s="614">
        <v>2652711</v>
      </c>
      <c r="DM25" s="621"/>
      <c r="DN25" s="621"/>
      <c r="DO25" s="621"/>
      <c r="DP25" s="621"/>
      <c r="DQ25" s="621"/>
      <c r="DR25" s="621"/>
      <c r="DS25" s="621"/>
      <c r="DT25" s="621"/>
      <c r="DU25" s="621"/>
      <c r="DV25" s="622"/>
      <c r="DW25" s="611">
        <v>22.2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3563</v>
      </c>
      <c r="S26" s="609"/>
      <c r="T26" s="609"/>
      <c r="U26" s="609"/>
      <c r="V26" s="609"/>
      <c r="W26" s="609"/>
      <c r="X26" s="609"/>
      <c r="Y26" s="610"/>
      <c r="Z26" s="646">
        <v>0</v>
      </c>
      <c r="AA26" s="646"/>
      <c r="AB26" s="646"/>
      <c r="AC26" s="646"/>
      <c r="AD26" s="647">
        <v>3563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2080335</v>
      </c>
      <c r="CS26" s="609"/>
      <c r="CT26" s="609"/>
      <c r="CU26" s="609"/>
      <c r="CV26" s="609"/>
      <c r="CW26" s="609"/>
      <c r="CX26" s="609"/>
      <c r="CY26" s="610"/>
      <c r="CZ26" s="611">
        <v>9.3000000000000007</v>
      </c>
      <c r="DA26" s="623"/>
      <c r="DB26" s="623"/>
      <c r="DC26" s="624"/>
      <c r="DD26" s="614">
        <v>1917571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158825</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3954238</v>
      </c>
      <c r="BH27" s="609"/>
      <c r="BI27" s="609"/>
      <c r="BJ27" s="609"/>
      <c r="BK27" s="609"/>
      <c r="BL27" s="609"/>
      <c r="BM27" s="609"/>
      <c r="BN27" s="610"/>
      <c r="BO27" s="646">
        <v>100</v>
      </c>
      <c r="BP27" s="646"/>
      <c r="BQ27" s="646"/>
      <c r="BR27" s="646"/>
      <c r="BS27" s="647">
        <v>195435</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4321794</v>
      </c>
      <c r="CS27" s="621"/>
      <c r="CT27" s="621"/>
      <c r="CU27" s="621"/>
      <c r="CV27" s="621"/>
      <c r="CW27" s="621"/>
      <c r="CX27" s="621"/>
      <c r="CY27" s="622"/>
      <c r="CZ27" s="611">
        <v>19.2</v>
      </c>
      <c r="DA27" s="623"/>
      <c r="DB27" s="623"/>
      <c r="DC27" s="624"/>
      <c r="DD27" s="614">
        <v>1413285</v>
      </c>
      <c r="DE27" s="621"/>
      <c r="DF27" s="621"/>
      <c r="DG27" s="621"/>
      <c r="DH27" s="621"/>
      <c r="DI27" s="621"/>
      <c r="DJ27" s="621"/>
      <c r="DK27" s="622"/>
      <c r="DL27" s="614">
        <v>1164852</v>
      </c>
      <c r="DM27" s="621"/>
      <c r="DN27" s="621"/>
      <c r="DO27" s="621"/>
      <c r="DP27" s="621"/>
      <c r="DQ27" s="621"/>
      <c r="DR27" s="621"/>
      <c r="DS27" s="621"/>
      <c r="DT27" s="621"/>
      <c r="DU27" s="621"/>
      <c r="DV27" s="622"/>
      <c r="DW27" s="611">
        <v>9.8000000000000007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62353</v>
      </c>
      <c r="S28" s="609"/>
      <c r="T28" s="609"/>
      <c r="U28" s="609"/>
      <c r="V28" s="609"/>
      <c r="W28" s="609"/>
      <c r="X28" s="609"/>
      <c r="Y28" s="610"/>
      <c r="Z28" s="646">
        <v>0.3</v>
      </c>
      <c r="AA28" s="646"/>
      <c r="AB28" s="646"/>
      <c r="AC28" s="646"/>
      <c r="AD28" s="647">
        <v>8032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2284694</v>
      </c>
      <c r="CS28" s="609"/>
      <c r="CT28" s="609"/>
      <c r="CU28" s="609"/>
      <c r="CV28" s="609"/>
      <c r="CW28" s="609"/>
      <c r="CX28" s="609"/>
      <c r="CY28" s="610"/>
      <c r="CZ28" s="611">
        <v>10.199999999999999</v>
      </c>
      <c r="DA28" s="623"/>
      <c r="DB28" s="623"/>
      <c r="DC28" s="624"/>
      <c r="DD28" s="614">
        <v>2259112</v>
      </c>
      <c r="DE28" s="609"/>
      <c r="DF28" s="609"/>
      <c r="DG28" s="609"/>
      <c r="DH28" s="609"/>
      <c r="DI28" s="609"/>
      <c r="DJ28" s="609"/>
      <c r="DK28" s="610"/>
      <c r="DL28" s="614">
        <v>2259112</v>
      </c>
      <c r="DM28" s="609"/>
      <c r="DN28" s="609"/>
      <c r="DO28" s="609"/>
      <c r="DP28" s="609"/>
      <c r="DQ28" s="609"/>
      <c r="DR28" s="609"/>
      <c r="DS28" s="609"/>
      <c r="DT28" s="609"/>
      <c r="DU28" s="609"/>
      <c r="DV28" s="610"/>
      <c r="DW28" s="611">
        <v>18.899999999999999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16247</v>
      </c>
      <c r="S29" s="609"/>
      <c r="T29" s="609"/>
      <c r="U29" s="609"/>
      <c r="V29" s="609"/>
      <c r="W29" s="609"/>
      <c r="X29" s="609"/>
      <c r="Y29" s="610"/>
      <c r="Z29" s="646">
        <v>0.1</v>
      </c>
      <c r="AA29" s="646"/>
      <c r="AB29" s="646"/>
      <c r="AC29" s="646"/>
      <c r="AD29" s="647">
        <v>8845</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2284197</v>
      </c>
      <c r="CS29" s="621"/>
      <c r="CT29" s="621"/>
      <c r="CU29" s="621"/>
      <c r="CV29" s="621"/>
      <c r="CW29" s="621"/>
      <c r="CX29" s="621"/>
      <c r="CY29" s="622"/>
      <c r="CZ29" s="611">
        <v>10.199999999999999</v>
      </c>
      <c r="DA29" s="623"/>
      <c r="DB29" s="623"/>
      <c r="DC29" s="624"/>
      <c r="DD29" s="614">
        <v>2258615</v>
      </c>
      <c r="DE29" s="621"/>
      <c r="DF29" s="621"/>
      <c r="DG29" s="621"/>
      <c r="DH29" s="621"/>
      <c r="DI29" s="621"/>
      <c r="DJ29" s="621"/>
      <c r="DK29" s="622"/>
      <c r="DL29" s="614">
        <v>2258615</v>
      </c>
      <c r="DM29" s="621"/>
      <c r="DN29" s="621"/>
      <c r="DO29" s="621"/>
      <c r="DP29" s="621"/>
      <c r="DQ29" s="621"/>
      <c r="DR29" s="621"/>
      <c r="DS29" s="621"/>
      <c r="DT29" s="621"/>
      <c r="DU29" s="621"/>
      <c r="DV29" s="622"/>
      <c r="DW29" s="611">
        <v>18.899999999999999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4066837</v>
      </c>
      <c r="S30" s="609"/>
      <c r="T30" s="609"/>
      <c r="U30" s="609"/>
      <c r="V30" s="609"/>
      <c r="W30" s="609"/>
      <c r="X30" s="609"/>
      <c r="Y30" s="610"/>
      <c r="Z30" s="646">
        <v>17.399999999999999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2206266</v>
      </c>
      <c r="CS30" s="609"/>
      <c r="CT30" s="609"/>
      <c r="CU30" s="609"/>
      <c r="CV30" s="609"/>
      <c r="CW30" s="609"/>
      <c r="CX30" s="609"/>
      <c r="CY30" s="610"/>
      <c r="CZ30" s="611">
        <v>9.8000000000000007</v>
      </c>
      <c r="DA30" s="623"/>
      <c r="DB30" s="623"/>
      <c r="DC30" s="624"/>
      <c r="DD30" s="614">
        <v>2180684</v>
      </c>
      <c r="DE30" s="609"/>
      <c r="DF30" s="609"/>
      <c r="DG30" s="609"/>
      <c r="DH30" s="609"/>
      <c r="DI30" s="609"/>
      <c r="DJ30" s="609"/>
      <c r="DK30" s="610"/>
      <c r="DL30" s="614">
        <v>2180684</v>
      </c>
      <c r="DM30" s="609"/>
      <c r="DN30" s="609"/>
      <c r="DO30" s="609"/>
      <c r="DP30" s="609"/>
      <c r="DQ30" s="609"/>
      <c r="DR30" s="609"/>
      <c r="DS30" s="609"/>
      <c r="DT30" s="609"/>
      <c r="DU30" s="609"/>
      <c r="DV30" s="610"/>
      <c r="DW30" s="611">
        <v>18.3</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98.4</v>
      </c>
      <c r="BN31" s="671"/>
      <c r="BO31" s="671"/>
      <c r="BP31" s="671"/>
      <c r="BQ31" s="673"/>
      <c r="BR31" s="670">
        <v>99.3</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77931</v>
      </c>
      <c r="CS31" s="621"/>
      <c r="CT31" s="621"/>
      <c r="CU31" s="621"/>
      <c r="CV31" s="621"/>
      <c r="CW31" s="621"/>
      <c r="CX31" s="621"/>
      <c r="CY31" s="622"/>
      <c r="CZ31" s="611">
        <v>0.3</v>
      </c>
      <c r="DA31" s="623"/>
      <c r="DB31" s="623"/>
      <c r="DC31" s="624"/>
      <c r="DD31" s="614">
        <v>77931</v>
      </c>
      <c r="DE31" s="621"/>
      <c r="DF31" s="621"/>
      <c r="DG31" s="621"/>
      <c r="DH31" s="621"/>
      <c r="DI31" s="621"/>
      <c r="DJ31" s="621"/>
      <c r="DK31" s="622"/>
      <c r="DL31" s="614">
        <v>77931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1441672</v>
      </c>
      <c r="S32" s="609"/>
      <c r="T32" s="609"/>
      <c r="U32" s="609"/>
      <c r="V32" s="609"/>
      <c r="W32" s="609"/>
      <c r="X32" s="609"/>
      <c r="Y32" s="610"/>
      <c r="Z32" s="646">
        <v>6.2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98.7</v>
      </c>
      <c r="BN32" s="621"/>
      <c r="BO32" s="621"/>
      <c r="BP32" s="621"/>
      <c r="BQ32" s="644"/>
      <c r="BR32" s="674">
        <v>99.4</v>
      </c>
      <c r="BS32" s="621"/>
      <c r="BT32" s="621"/>
      <c r="BU32" s="621"/>
      <c r="BV32" s="621"/>
      <c r="BW32" s="621"/>
      <c r="BX32" s="612">
        <v>98.8</v>
      </c>
      <c r="BY32" s="621"/>
      <c r="BZ32" s="621"/>
      <c r="CA32" s="621"/>
      <c r="CB32" s="644"/>
      <c r="CD32" s="631"/>
      <c r="CE32" s="632"/>
      <c r="CF32" s="605" t="s">
        <v>305</v>
      </c>
      <c r="CG32" s="606"/>
      <c r="CH32" s="606"/>
      <c r="CI32" s="606"/>
      <c r="CJ32" s="606"/>
      <c r="CK32" s="606"/>
      <c r="CL32" s="606"/>
      <c r="CM32" s="606"/>
      <c r="CN32" s="606"/>
      <c r="CO32" s="606"/>
      <c r="CP32" s="606"/>
      <c r="CQ32" s="607"/>
      <c r="CR32" s="608">
        <v>497</v>
      </c>
      <c r="CS32" s="609"/>
      <c r="CT32" s="609"/>
      <c r="CU32" s="609"/>
      <c r="CV32" s="609"/>
      <c r="CW32" s="609"/>
      <c r="CX32" s="609"/>
      <c r="CY32" s="610"/>
      <c r="CZ32" s="611">
        <v>0</v>
      </c>
      <c r="DA32" s="623"/>
      <c r="DB32" s="623"/>
      <c r="DC32" s="624"/>
      <c r="DD32" s="614">
        <v>497</v>
      </c>
      <c r="DE32" s="609"/>
      <c r="DF32" s="609"/>
      <c r="DG32" s="609"/>
      <c r="DH32" s="609"/>
      <c r="DI32" s="609"/>
      <c r="DJ32" s="609"/>
      <c r="DK32" s="610"/>
      <c r="DL32" s="614">
        <v>497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40054</v>
      </c>
      <c r="S33" s="609"/>
      <c r="T33" s="609"/>
      <c r="U33" s="609"/>
      <c r="V33" s="609"/>
      <c r="W33" s="609"/>
      <c r="X33" s="609"/>
      <c r="Y33" s="610"/>
      <c r="Z33" s="646">
        <v>0.2</v>
      </c>
      <c r="AA33" s="646"/>
      <c r="AB33" s="646"/>
      <c r="AC33" s="646"/>
      <c r="AD33" s="647">
        <v>9918</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99.2</v>
      </c>
      <c r="BH33" s="593"/>
      <c r="BI33" s="593"/>
      <c r="BJ33" s="593"/>
      <c r="BK33" s="593"/>
      <c r="BL33" s="593"/>
      <c r="BM33" s="639">
        <v>97.7</v>
      </c>
      <c r="BN33" s="593"/>
      <c r="BO33" s="593"/>
      <c r="BP33" s="593"/>
      <c r="BQ33" s="656"/>
      <c r="BR33" s="669">
        <v>99</v>
      </c>
      <c r="BS33" s="593"/>
      <c r="BT33" s="593"/>
      <c r="BU33" s="593"/>
      <c r="BV33" s="593"/>
      <c r="BW33" s="593"/>
      <c r="BX33" s="639">
        <v>97.3</v>
      </c>
      <c r="BY33" s="593"/>
      <c r="BZ33" s="593"/>
      <c r="CA33" s="593"/>
      <c r="CB33" s="656"/>
      <c r="CD33" s="605" t="s">
        <v>308</v>
      </c>
      <c r="CE33" s="606"/>
      <c r="CF33" s="606"/>
      <c r="CG33" s="606"/>
      <c r="CH33" s="606"/>
      <c r="CI33" s="606"/>
      <c r="CJ33" s="606"/>
      <c r="CK33" s="606"/>
      <c r="CL33" s="606"/>
      <c r="CM33" s="606"/>
      <c r="CN33" s="606"/>
      <c r="CO33" s="606"/>
      <c r="CP33" s="606"/>
      <c r="CQ33" s="607"/>
      <c r="CR33" s="608">
        <v>8959715</v>
      </c>
      <c r="CS33" s="621"/>
      <c r="CT33" s="621"/>
      <c r="CU33" s="621"/>
      <c r="CV33" s="621"/>
      <c r="CW33" s="621"/>
      <c r="CX33" s="621"/>
      <c r="CY33" s="622"/>
      <c r="CZ33" s="611">
        <v>39.9</v>
      </c>
      <c r="DA33" s="623"/>
      <c r="DB33" s="623"/>
      <c r="DC33" s="624"/>
      <c r="DD33" s="614">
        <v>7549925</v>
      </c>
      <c r="DE33" s="621"/>
      <c r="DF33" s="621"/>
      <c r="DG33" s="621"/>
      <c r="DH33" s="621"/>
      <c r="DI33" s="621"/>
      <c r="DJ33" s="621"/>
      <c r="DK33" s="622"/>
      <c r="DL33" s="614">
        <v>5038243</v>
      </c>
      <c r="DM33" s="621"/>
      <c r="DN33" s="621"/>
      <c r="DO33" s="621"/>
      <c r="DP33" s="621"/>
      <c r="DQ33" s="621"/>
      <c r="DR33" s="621"/>
      <c r="DS33" s="621"/>
      <c r="DT33" s="621"/>
      <c r="DU33" s="621"/>
      <c r="DV33" s="622"/>
      <c r="DW33" s="611">
        <v>42.2</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282399</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2957744</v>
      </c>
      <c r="CS34" s="609"/>
      <c r="CT34" s="609"/>
      <c r="CU34" s="609"/>
      <c r="CV34" s="609"/>
      <c r="CW34" s="609"/>
      <c r="CX34" s="609"/>
      <c r="CY34" s="610"/>
      <c r="CZ34" s="611">
        <v>13.2</v>
      </c>
      <c r="DA34" s="623"/>
      <c r="DB34" s="623"/>
      <c r="DC34" s="624"/>
      <c r="DD34" s="614">
        <v>2368647</v>
      </c>
      <c r="DE34" s="609"/>
      <c r="DF34" s="609"/>
      <c r="DG34" s="609"/>
      <c r="DH34" s="609"/>
      <c r="DI34" s="609"/>
      <c r="DJ34" s="609"/>
      <c r="DK34" s="610"/>
      <c r="DL34" s="614">
        <v>2053568</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707190</v>
      </c>
      <c r="S35" s="609"/>
      <c r="T35" s="609"/>
      <c r="U35" s="609"/>
      <c r="V35" s="609"/>
      <c r="W35" s="609"/>
      <c r="X35" s="609"/>
      <c r="Y35" s="610"/>
      <c r="Z35" s="646">
        <v>3</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134824</v>
      </c>
      <c r="CS35" s="621"/>
      <c r="CT35" s="621"/>
      <c r="CU35" s="621"/>
      <c r="CV35" s="621"/>
      <c r="CW35" s="621"/>
      <c r="CX35" s="621"/>
      <c r="CY35" s="622"/>
      <c r="CZ35" s="611">
        <v>0.6</v>
      </c>
      <c r="DA35" s="623"/>
      <c r="DB35" s="623"/>
      <c r="DC35" s="624"/>
      <c r="DD35" s="614">
        <v>129458</v>
      </c>
      <c r="DE35" s="621"/>
      <c r="DF35" s="621"/>
      <c r="DG35" s="621"/>
      <c r="DH35" s="621"/>
      <c r="DI35" s="621"/>
      <c r="DJ35" s="621"/>
      <c r="DK35" s="622"/>
      <c r="DL35" s="614">
        <v>123094</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1199147</v>
      </c>
      <c r="S36" s="609"/>
      <c r="T36" s="609"/>
      <c r="U36" s="609"/>
      <c r="V36" s="609"/>
      <c r="W36" s="609"/>
      <c r="X36" s="609"/>
      <c r="Y36" s="610"/>
      <c r="Z36" s="646">
        <v>5.0999999999999996</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2180775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179308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3103710</v>
      </c>
      <c r="CS36" s="609"/>
      <c r="CT36" s="609"/>
      <c r="CU36" s="609"/>
      <c r="CV36" s="609"/>
      <c r="CW36" s="609"/>
      <c r="CX36" s="609"/>
      <c r="CY36" s="610"/>
      <c r="CZ36" s="611">
        <v>13.8</v>
      </c>
      <c r="DA36" s="623"/>
      <c r="DB36" s="623"/>
      <c r="DC36" s="624"/>
      <c r="DD36" s="614">
        <v>2812385</v>
      </c>
      <c r="DE36" s="609"/>
      <c r="DF36" s="609"/>
      <c r="DG36" s="609"/>
      <c r="DH36" s="609"/>
      <c r="DI36" s="609"/>
      <c r="DJ36" s="609"/>
      <c r="DK36" s="610"/>
      <c r="DL36" s="614">
        <v>1782766</v>
      </c>
      <c r="DM36" s="609"/>
      <c r="DN36" s="609"/>
      <c r="DO36" s="609"/>
      <c r="DP36" s="609"/>
      <c r="DQ36" s="609"/>
      <c r="DR36" s="609"/>
      <c r="DS36" s="609"/>
      <c r="DT36" s="609"/>
      <c r="DU36" s="609"/>
      <c r="DV36" s="610"/>
      <c r="DW36" s="611">
        <v>14.9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592271</v>
      </c>
      <c r="S37" s="609"/>
      <c r="T37" s="609"/>
      <c r="U37" s="609"/>
      <c r="V37" s="609"/>
      <c r="W37" s="609"/>
      <c r="X37" s="609"/>
      <c r="Y37" s="610"/>
      <c r="Z37" s="646">
        <v>2.5</v>
      </c>
      <c r="AA37" s="646"/>
      <c r="AB37" s="646"/>
      <c r="AC37" s="646"/>
      <c r="AD37" s="647">
        <v>1942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464306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115200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1373076</v>
      </c>
      <c r="CS37" s="621"/>
      <c r="CT37" s="621"/>
      <c r="CU37" s="621"/>
      <c r="CV37" s="621"/>
      <c r="CW37" s="621"/>
      <c r="CX37" s="621"/>
      <c r="CY37" s="622"/>
      <c r="CZ37" s="611">
        <v>6.1</v>
      </c>
      <c r="DA37" s="623"/>
      <c r="DB37" s="623"/>
      <c r="DC37" s="624"/>
      <c r="DD37" s="614">
        <v>1350721</v>
      </c>
      <c r="DE37" s="621"/>
      <c r="DF37" s="621"/>
      <c r="DG37" s="621"/>
      <c r="DH37" s="621"/>
      <c r="DI37" s="621"/>
      <c r="DJ37" s="621"/>
      <c r="DK37" s="622"/>
      <c r="DL37" s="614">
        <v>1344108</v>
      </c>
      <c r="DM37" s="621"/>
      <c r="DN37" s="621"/>
      <c r="DO37" s="621"/>
      <c r="DP37" s="621"/>
      <c r="DQ37" s="621"/>
      <c r="DR37" s="621"/>
      <c r="DS37" s="621"/>
      <c r="DT37" s="621"/>
      <c r="DU37" s="621"/>
      <c r="DV37" s="622"/>
      <c r="DW37" s="611">
        <v>11.3</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2122496</v>
      </c>
      <c r="S38" s="609"/>
      <c r="T38" s="609"/>
      <c r="U38" s="609"/>
      <c r="V38" s="609"/>
      <c r="W38" s="609"/>
      <c r="X38" s="609"/>
      <c r="Y38" s="610"/>
      <c r="Z38" s="646">
        <v>9.1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241088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4618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1475381</v>
      </c>
      <c r="CS38" s="609"/>
      <c r="CT38" s="609"/>
      <c r="CU38" s="609"/>
      <c r="CV38" s="609"/>
      <c r="CW38" s="609"/>
      <c r="CX38" s="609"/>
      <c r="CY38" s="610"/>
      <c r="CZ38" s="611">
        <v>6.6</v>
      </c>
      <c r="DA38" s="623"/>
      <c r="DB38" s="623"/>
      <c r="DC38" s="624"/>
      <c r="DD38" s="614">
        <v>1220560</v>
      </c>
      <c r="DE38" s="609"/>
      <c r="DF38" s="609"/>
      <c r="DG38" s="609"/>
      <c r="DH38" s="609"/>
      <c r="DI38" s="609"/>
      <c r="DJ38" s="609"/>
      <c r="DK38" s="610"/>
      <c r="DL38" s="614">
        <v>1069706</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8099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6697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845559</v>
      </c>
      <c r="CS39" s="621"/>
      <c r="CT39" s="621"/>
      <c r="CU39" s="621"/>
      <c r="CV39" s="621"/>
      <c r="CW39" s="621"/>
      <c r="CX39" s="621"/>
      <c r="CY39" s="622"/>
      <c r="CZ39" s="611">
        <v>3.8</v>
      </c>
      <c r="DA39" s="623"/>
      <c r="DB39" s="623"/>
      <c r="DC39" s="624"/>
      <c r="DD39" s="614">
        <v>801378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32196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442497</v>
      </c>
      <c r="CS40" s="609"/>
      <c r="CT40" s="609"/>
      <c r="CU40" s="609"/>
      <c r="CV40" s="609"/>
      <c r="CW40" s="609"/>
      <c r="CX40" s="609"/>
      <c r="CY40" s="610"/>
      <c r="CZ40" s="611">
        <v>2</v>
      </c>
      <c r="DA40" s="623"/>
      <c r="DB40" s="623"/>
      <c r="DC40" s="624"/>
      <c r="DD40" s="614">
        <v>217497</v>
      </c>
      <c r="DE40" s="609"/>
      <c r="DF40" s="609"/>
      <c r="DG40" s="609"/>
      <c r="DH40" s="609"/>
      <c r="DI40" s="609"/>
      <c r="DJ40" s="609"/>
      <c r="DK40" s="610"/>
      <c r="DL40" s="614">
        <v>9109</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23416386</v>
      </c>
      <c r="S41" s="633"/>
      <c r="T41" s="633"/>
      <c r="U41" s="633"/>
      <c r="V41" s="633"/>
      <c r="W41" s="633"/>
      <c r="X41" s="633"/>
      <c r="Y41" s="636"/>
      <c r="Z41" s="637">
        <v>100</v>
      </c>
      <c r="AA41" s="637"/>
      <c r="AB41" s="637"/>
      <c r="AC41" s="637"/>
      <c r="AD41" s="638">
        <v>11894657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404513</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1062769</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380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3389555</v>
      </c>
      <c r="CS42" s="621"/>
      <c r="CT42" s="621"/>
      <c r="CU42" s="621"/>
      <c r="CV42" s="621"/>
      <c r="CW42" s="621"/>
      <c r="CX42" s="621"/>
      <c r="CY42" s="622"/>
      <c r="CZ42" s="611">
        <v>15.1</v>
      </c>
      <c r="DA42" s="623"/>
      <c r="DB42" s="623"/>
      <c r="DC42" s="624"/>
      <c r="DD42" s="614">
        <v>265281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78978</v>
      </c>
      <c r="CS43" s="621"/>
      <c r="CT43" s="621"/>
      <c r="CU43" s="621"/>
      <c r="CV43" s="621"/>
      <c r="CW43" s="621"/>
      <c r="CX43" s="621"/>
      <c r="CY43" s="622"/>
      <c r="CZ43" s="611">
        <v>0.4</v>
      </c>
      <c r="DA43" s="623"/>
      <c r="DB43" s="623"/>
      <c r="DC43" s="624"/>
      <c r="DD43" s="614">
        <v>74278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3068059</v>
      </c>
      <c r="CS44" s="609"/>
      <c r="CT44" s="609"/>
      <c r="CU44" s="609"/>
      <c r="CV44" s="609"/>
      <c r="CW44" s="609"/>
      <c r="CX44" s="609"/>
      <c r="CY44" s="610"/>
      <c r="CZ44" s="611">
        <v>13.7</v>
      </c>
      <c r="DA44" s="612"/>
      <c r="DB44" s="612"/>
      <c r="DC44" s="613"/>
      <c r="DD44" s="614">
        <v>229473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2049079</v>
      </c>
      <c r="CS45" s="621"/>
      <c r="CT45" s="621"/>
      <c r="CU45" s="621"/>
      <c r="CV45" s="621"/>
      <c r="CW45" s="621"/>
      <c r="CX45" s="621"/>
      <c r="CY45" s="622"/>
      <c r="CZ45" s="611">
        <v>9.1</v>
      </c>
      <c r="DA45" s="623"/>
      <c r="DB45" s="623"/>
      <c r="DC45" s="624"/>
      <c r="DD45" s="614">
        <v>149513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1000709</v>
      </c>
      <c r="CS46" s="609"/>
      <c r="CT46" s="609"/>
      <c r="CU46" s="609"/>
      <c r="CV46" s="609"/>
      <c r="CW46" s="609"/>
      <c r="CX46" s="609"/>
      <c r="CY46" s="610"/>
      <c r="CZ46" s="611">
        <v>4.5</v>
      </c>
      <c r="DA46" s="612"/>
      <c r="DB46" s="612"/>
      <c r="DC46" s="613"/>
      <c r="DD46" s="614">
        <v>76289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321496</v>
      </c>
      <c r="CS47" s="621"/>
      <c r="CT47" s="621"/>
      <c r="CU47" s="621"/>
      <c r="CV47" s="621"/>
      <c r="CW47" s="621"/>
      <c r="CX47" s="621"/>
      <c r="CY47" s="622"/>
      <c r="CZ47" s="611">
        <v>1.4</v>
      </c>
      <c r="DA47" s="623"/>
      <c r="DB47" s="623"/>
      <c r="DC47" s="624"/>
      <c r="DD47" s="614">
        <v>35808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22454432</v>
      </c>
      <c r="CS49" s="593"/>
      <c r="CT49" s="593"/>
      <c r="CU49" s="593"/>
      <c r="CV49" s="593"/>
      <c r="CW49" s="593"/>
      <c r="CX49" s="593"/>
      <c r="CY49" s="594"/>
      <c r="CZ49" s="595">
        <v>100</v>
      </c>
      <c r="DA49" s="596"/>
      <c r="DB49" s="596"/>
      <c r="DC49" s="597"/>
      <c r="DD49" s="598">
        <v>14706693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18ZR+0cT4szEUHhe93wW1cPgY8HGA047TAJGsCH25L+Hd97Bdujxsg+0KswPkTG4I2SqSm9BfKCnDWLEG2lsw==" saltValue="VZIUNuip0J6fyAs96i9b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9"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23416</v>
      </c>
      <c r="R7" s="1090"/>
      <c r="S7" s="1090"/>
      <c r="T7" s="1090"/>
      <c r="U7" s="1090"/>
      <c r="V7" s="1090">
        <v>22454</v>
      </c>
      <c r="W7" s="1090"/>
      <c r="X7" s="1090"/>
      <c r="Y7" s="1090"/>
      <c r="Z7" s="1090"/>
      <c r="AA7" s="1090">
        <v>962</v>
      </c>
      <c r="AB7" s="1090"/>
      <c r="AC7" s="1090"/>
      <c r="AD7" s="1090"/>
      <c r="AE7" s="1091"/>
      <c r="AF7" s="1092">
        <v>900</v>
      </c>
      <c r="AG7" s="1093"/>
      <c r="AH7" s="1093"/>
      <c r="AI7" s="1093"/>
      <c r="AJ7" s="1094"/>
      <c r="AK7" s="1095">
        <v>0</v>
      </c>
      <c r="AL7" s="1096"/>
      <c r="AM7" s="1096"/>
      <c r="AN7" s="1096"/>
      <c r="AO7" s="1096"/>
      <c r="AP7" s="1096">
        <v>20238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1</v>
      </c>
      <c r="CI7" s="1084"/>
      <c r="CJ7" s="1084"/>
      <c r="CK7" s="1084"/>
      <c r="CL7" s="1085"/>
      <c r="CM7" s="1083">
        <v>243</v>
      </c>
      <c r="CN7" s="1084"/>
      <c r="CO7" s="1084"/>
      <c r="CP7" s="1084"/>
      <c r="CQ7" s="1085"/>
      <c r="CR7" s="1083">
        <v>28</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555</v>
      </c>
      <c r="BT8" s="980"/>
      <c r="BU8" s="980"/>
      <c r="BV8" s="980"/>
      <c r="BW8" s="980"/>
      <c r="BX8" s="980"/>
      <c r="BY8" s="980"/>
      <c r="BZ8" s="980"/>
      <c r="CA8" s="980"/>
      <c r="CB8" s="980"/>
      <c r="CC8" s="980"/>
      <c r="CD8" s="980"/>
      <c r="CE8" s="980"/>
      <c r="CF8" s="980"/>
      <c r="CG8" s="1001"/>
      <c r="CH8" s="976">
        <v>3</v>
      </c>
      <c r="CI8" s="977"/>
      <c r="CJ8" s="977"/>
      <c r="CK8" s="977"/>
      <c r="CL8" s="978"/>
      <c r="CM8" s="976">
        <v>54</v>
      </c>
      <c r="CN8" s="977"/>
      <c r="CO8" s="977"/>
      <c r="CP8" s="977"/>
      <c r="CQ8" s="978"/>
      <c r="CR8" s="976">
        <v>25</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556</v>
      </c>
      <c r="BT9" s="980"/>
      <c r="BU9" s="980"/>
      <c r="BV9" s="980"/>
      <c r="BW9" s="980"/>
      <c r="BX9" s="980"/>
      <c r="BY9" s="980"/>
      <c r="BZ9" s="980"/>
      <c r="CA9" s="980"/>
      <c r="CB9" s="980"/>
      <c r="CC9" s="980"/>
      <c r="CD9" s="980"/>
      <c r="CE9" s="980"/>
      <c r="CF9" s="980"/>
      <c r="CG9" s="1001"/>
      <c r="CH9" s="976">
        <v>-5</v>
      </c>
      <c r="CI9" s="977"/>
      <c r="CJ9" s="977"/>
      <c r="CK9" s="977"/>
      <c r="CL9" s="978"/>
      <c r="CM9" s="976">
        <v>5</v>
      </c>
      <c r="CN9" s="977"/>
      <c r="CO9" s="977"/>
      <c r="CP9" s="977"/>
      <c r="CQ9" s="978"/>
      <c r="CR9" s="976">
        <v>20</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900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3751</v>
      </c>
      <c r="R28" s="1038"/>
      <c r="S28" s="1038"/>
      <c r="T28" s="1038"/>
      <c r="U28" s="1038"/>
      <c r="V28" s="1038">
        <v>3603</v>
      </c>
      <c r="W28" s="1038"/>
      <c r="X28" s="1038"/>
      <c r="Y28" s="1038"/>
      <c r="Z28" s="1038"/>
      <c r="AA28" s="1038">
        <v>148</v>
      </c>
      <c r="AB28" s="1038"/>
      <c r="AC28" s="1038"/>
      <c r="AD28" s="1038"/>
      <c r="AE28" s="1039"/>
      <c r="AF28" s="1040">
        <v>148</v>
      </c>
      <c r="AG28" s="1038"/>
      <c r="AH28" s="1038"/>
      <c r="AI28" s="1038"/>
      <c r="AJ28" s="1041"/>
      <c r="AK28" s="1029">
        <v>297</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149</v>
      </c>
      <c r="R29" s="1026"/>
      <c r="S29" s="1026"/>
      <c r="T29" s="1026"/>
      <c r="U29" s="1026"/>
      <c r="V29" s="1026">
        <v>149</v>
      </c>
      <c r="W29" s="1026"/>
      <c r="X29" s="1026"/>
      <c r="Y29" s="1026"/>
      <c r="Z29" s="1026"/>
      <c r="AA29" s="1026">
        <v>0</v>
      </c>
      <c r="AB29" s="1026"/>
      <c r="AC29" s="1026"/>
      <c r="AD29" s="1026"/>
      <c r="AE29" s="1027"/>
      <c r="AF29" s="1022">
        <v>0</v>
      </c>
      <c r="AG29" s="1023"/>
      <c r="AH29" s="1023"/>
      <c r="AI29" s="1023"/>
      <c r="AJ29" s="1024"/>
      <c r="AK29" s="967">
        <v>76</v>
      </c>
      <c r="AL29" s="958"/>
      <c r="AM29" s="958"/>
      <c r="AN29" s="958"/>
      <c r="AO29" s="958"/>
      <c r="AP29" s="958">
        <v>9</v>
      </c>
      <c r="AQ29" s="958"/>
      <c r="AR29" s="958"/>
      <c r="AS29" s="958"/>
      <c r="AT29" s="958"/>
      <c r="AU29" s="958">
        <v>3</v>
      </c>
      <c r="AV29" s="958"/>
      <c r="AW29" s="958"/>
      <c r="AX29" s="958"/>
      <c r="AY29" s="958"/>
      <c r="AZ29" s="1028" t="s">
        <v>553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444</v>
      </c>
      <c r="R30" s="1026"/>
      <c r="S30" s="1026"/>
      <c r="T30" s="1026"/>
      <c r="U30" s="1026"/>
      <c r="V30" s="1026">
        <v>443</v>
      </c>
      <c r="W30" s="1026"/>
      <c r="X30" s="1026"/>
      <c r="Y30" s="1026"/>
      <c r="Z30" s="1026"/>
      <c r="AA30" s="1026">
        <v>1</v>
      </c>
      <c r="AB30" s="1026"/>
      <c r="AC30" s="1026"/>
      <c r="AD30" s="1026"/>
      <c r="AE30" s="1027"/>
      <c r="AF30" s="1022">
        <v>1</v>
      </c>
      <c r="AG30" s="1023"/>
      <c r="AH30" s="1023"/>
      <c r="AI30" s="1023"/>
      <c r="AJ30" s="1024"/>
      <c r="AK30" s="967">
        <v>134</v>
      </c>
      <c r="AL30" s="958"/>
      <c r="AM30" s="958"/>
      <c r="AN30" s="958"/>
      <c r="AO30" s="958"/>
      <c r="AP30" s="958" t="s">
        <v>552</v>
      </c>
      <c r="AQ30" s="958"/>
      <c r="AR30" s="958"/>
      <c r="AS30" s="958"/>
      <c r="AT30" s="958"/>
      <c r="AU30" s="958" t="s">
        <v>552</v>
      </c>
      <c r="AV30" s="958"/>
      <c r="AW30" s="958"/>
      <c r="AX30" s="958"/>
      <c r="AY30" s="958"/>
      <c r="AZ30" s="1028" t="s">
        <v>122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830</v>
      </c>
      <c r="R31" s="1026"/>
      <c r="S31" s="1026"/>
      <c r="T31" s="1026"/>
      <c r="U31" s="1026"/>
      <c r="V31" s="1026">
        <v>934</v>
      </c>
      <c r="W31" s="1026"/>
      <c r="X31" s="1026"/>
      <c r="Y31" s="1026"/>
      <c r="Z31" s="1026"/>
      <c r="AA31" s="1026">
        <v>-104</v>
      </c>
      <c r="AB31" s="1026"/>
      <c r="AC31" s="1026"/>
      <c r="AD31" s="1026"/>
      <c r="AE31" s="1027"/>
      <c r="AF31" s="1022">
        <v>998</v>
      </c>
      <c r="AG31" s="1023"/>
      <c r="AH31" s="1023"/>
      <c r="AI31" s="1023"/>
      <c r="AJ31" s="1024"/>
      <c r="AK31" s="967">
        <v>241</v>
      </c>
      <c r="AL31" s="958"/>
      <c r="AM31" s="958"/>
      <c r="AN31" s="958"/>
      <c r="AO31" s="958"/>
      <c r="AP31" s="958">
        <v>4225</v>
      </c>
      <c r="AQ31" s="958"/>
      <c r="AR31" s="958"/>
      <c r="AS31" s="958"/>
      <c r="AT31" s="958"/>
      <c r="AU31" s="958">
        <v>887</v>
      </c>
      <c r="AV31" s="958"/>
      <c r="AW31" s="958"/>
      <c r="AX31" s="958"/>
      <c r="AY31" s="958"/>
      <c r="AZ31" s="1028" t="s">
        <v>122</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228</v>
      </c>
      <c r="R32" s="1026"/>
      <c r="S32" s="1026"/>
      <c r="T32" s="1026"/>
      <c r="U32" s="1026"/>
      <c r="V32" s="1026">
        <v>226</v>
      </c>
      <c r="W32" s="1026"/>
      <c r="X32" s="1026"/>
      <c r="Y32" s="1026"/>
      <c r="Z32" s="1026"/>
      <c r="AA32" s="1026">
        <v>2</v>
      </c>
      <c r="AB32" s="1026"/>
      <c r="AC32" s="1026"/>
      <c r="AD32" s="1026"/>
      <c r="AE32" s="1027"/>
      <c r="AF32" s="1022">
        <v>52</v>
      </c>
      <c r="AG32" s="1023"/>
      <c r="AH32" s="1023"/>
      <c r="AI32" s="1023"/>
      <c r="AJ32" s="1024"/>
      <c r="AK32" s="967">
        <v>117</v>
      </c>
      <c r="AL32" s="958"/>
      <c r="AM32" s="958"/>
      <c r="AN32" s="958"/>
      <c r="AO32" s="958"/>
      <c r="AP32" s="958">
        <v>1459</v>
      </c>
      <c r="AQ32" s="958"/>
      <c r="AR32" s="958"/>
      <c r="AS32" s="958"/>
      <c r="AT32" s="958"/>
      <c r="AU32" s="958">
        <v>1459</v>
      </c>
      <c r="AV32" s="958"/>
      <c r="AW32" s="958"/>
      <c r="AX32" s="958"/>
      <c r="AY32" s="958"/>
      <c r="AZ32" s="1028" t="s">
        <v>122</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878</v>
      </c>
      <c r="R33" s="1026"/>
      <c r="S33" s="1026"/>
      <c r="T33" s="1026"/>
      <c r="U33" s="1026"/>
      <c r="V33" s="1026">
        <v>934</v>
      </c>
      <c r="W33" s="1026"/>
      <c r="X33" s="1026"/>
      <c r="Y33" s="1026"/>
      <c r="Z33" s="1026"/>
      <c r="AA33" s="1026">
        <v>-56</v>
      </c>
      <c r="AB33" s="1026"/>
      <c r="AC33" s="1026"/>
      <c r="AD33" s="1026"/>
      <c r="AE33" s="1027"/>
      <c r="AF33" s="1022">
        <v>429</v>
      </c>
      <c r="AG33" s="1023"/>
      <c r="AH33" s="1023"/>
      <c r="AI33" s="1023"/>
      <c r="AJ33" s="1024"/>
      <c r="AK33" s="967">
        <v>204</v>
      </c>
      <c r="AL33" s="958"/>
      <c r="AM33" s="958"/>
      <c r="AN33" s="958"/>
      <c r="AO33" s="958"/>
      <c r="AP33" s="958">
        <v>7025</v>
      </c>
      <c r="AQ33" s="958"/>
      <c r="AR33" s="958"/>
      <c r="AS33" s="958"/>
      <c r="AT33" s="958"/>
      <c r="AU33" s="958">
        <v>5170</v>
      </c>
      <c r="AV33" s="958"/>
      <c r="AW33" s="958"/>
      <c r="AX33" s="958"/>
      <c r="AY33" s="958"/>
      <c r="AZ33" s="1028"/>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15</v>
      </c>
      <c r="R34" s="1026"/>
      <c r="S34" s="1026"/>
      <c r="T34" s="1026"/>
      <c r="U34" s="1026"/>
      <c r="V34" s="1026">
        <v>15</v>
      </c>
      <c r="W34" s="1026"/>
      <c r="X34" s="1026"/>
      <c r="Y34" s="1026"/>
      <c r="Z34" s="1026"/>
      <c r="AA34" s="1026">
        <v>0</v>
      </c>
      <c r="AB34" s="1026"/>
      <c r="AC34" s="1026"/>
      <c r="AD34" s="1026"/>
      <c r="AE34" s="1027"/>
      <c r="AF34" s="1022" t="s">
        <v>122</v>
      </c>
      <c r="AG34" s="1023"/>
      <c r="AH34" s="1023"/>
      <c r="AI34" s="1023"/>
      <c r="AJ34" s="1024"/>
      <c r="AK34" s="967">
        <v>9</v>
      </c>
      <c r="AL34" s="958"/>
      <c r="AM34" s="958"/>
      <c r="AN34" s="958"/>
      <c r="AO34" s="958"/>
      <c r="AP34" s="958">
        <v>56</v>
      </c>
      <c r="AQ34" s="958"/>
      <c r="AR34" s="958"/>
      <c r="AS34" s="958"/>
      <c r="AT34" s="958"/>
      <c r="AU34" s="958">
        <v>41</v>
      </c>
      <c r="AV34" s="958"/>
      <c r="AW34" s="958"/>
      <c r="AX34" s="958"/>
      <c r="AY34" s="958"/>
      <c r="AZ34" s="1028" t="s">
        <v>122</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1628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557</v>
      </c>
      <c r="C68" s="973"/>
      <c r="D68" s="973"/>
      <c r="E68" s="973"/>
      <c r="F68" s="973"/>
      <c r="G68" s="973"/>
      <c r="H68" s="973"/>
      <c r="I68" s="973"/>
      <c r="J68" s="973"/>
      <c r="K68" s="973"/>
      <c r="L68" s="973"/>
      <c r="M68" s="973"/>
      <c r="N68" s="973"/>
      <c r="O68" s="973"/>
      <c r="P68" s="974"/>
      <c r="Q68" s="975">
        <v>4451</v>
      </c>
      <c r="R68" s="969"/>
      <c r="S68" s="969"/>
      <c r="T68" s="969"/>
      <c r="U68" s="969"/>
      <c r="V68" s="969">
        <v>4363</v>
      </c>
      <c r="W68" s="969"/>
      <c r="X68" s="969"/>
      <c r="Y68" s="969"/>
      <c r="Z68" s="969"/>
      <c r="AA68" s="969">
        <v>88</v>
      </c>
      <c r="AB68" s="969"/>
      <c r="AC68" s="969"/>
      <c r="AD68" s="969"/>
      <c r="AE68" s="969"/>
      <c r="AF68" s="969">
        <v>88</v>
      </c>
      <c r="AG68" s="969"/>
      <c r="AH68" s="969"/>
      <c r="AI68" s="969"/>
      <c r="AJ68" s="969"/>
      <c r="AK68" s="969" t="s">
        <v>562</v>
      </c>
      <c r="AL68" s="969"/>
      <c r="AM68" s="969"/>
      <c r="AN68" s="969"/>
      <c r="AO68" s="969"/>
      <c r="AP68" s="969">
        <v>374</v>
      </c>
      <c r="AQ68" s="969"/>
      <c r="AR68" s="969"/>
      <c r="AS68" s="969"/>
      <c r="AT68" s="969"/>
      <c r="AU68" s="969">
        <v>228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558</v>
      </c>
      <c r="C69" s="962"/>
      <c r="D69" s="962"/>
      <c r="E69" s="962"/>
      <c r="F69" s="962"/>
      <c r="G69" s="962"/>
      <c r="H69" s="962"/>
      <c r="I69" s="962"/>
      <c r="J69" s="962"/>
      <c r="K69" s="962"/>
      <c r="L69" s="962"/>
      <c r="M69" s="962"/>
      <c r="N69" s="962"/>
      <c r="O69" s="962"/>
      <c r="P69" s="963"/>
      <c r="Q69" s="964">
        <v>9448</v>
      </c>
      <c r="R69" s="958"/>
      <c r="S69" s="958"/>
      <c r="T69" s="958"/>
      <c r="U69" s="958"/>
      <c r="V69" s="958">
        <v>7971</v>
      </c>
      <c r="W69" s="958"/>
      <c r="X69" s="958"/>
      <c r="Y69" s="958"/>
      <c r="Z69" s="958"/>
      <c r="AA69" s="958">
        <v>1477</v>
      </c>
      <c r="AB69" s="958"/>
      <c r="AC69" s="958"/>
      <c r="AD69" s="958"/>
      <c r="AE69" s="958"/>
      <c r="AF69" s="958">
        <v>1477</v>
      </c>
      <c r="AG69" s="958"/>
      <c r="AH69" s="958"/>
      <c r="AI69" s="958"/>
      <c r="AJ69" s="958"/>
      <c r="AK69" s="958">
        <v>199</v>
      </c>
      <c r="AL69" s="958"/>
      <c r="AM69" s="958"/>
      <c r="AN69" s="958"/>
      <c r="AO69" s="958"/>
      <c r="AP69" s="958" t="s">
        <v>562</v>
      </c>
      <c r="AQ69" s="958"/>
      <c r="AR69" s="958"/>
      <c r="AS69" s="958"/>
      <c r="AT69" s="958"/>
      <c r="AU69" s="958" t="s">
        <v>562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559</v>
      </c>
      <c r="C70" s="962"/>
      <c r="D70" s="962"/>
      <c r="E70" s="962"/>
      <c r="F70" s="962"/>
      <c r="G70" s="962"/>
      <c r="H70" s="962"/>
      <c r="I70" s="962"/>
      <c r="J70" s="962"/>
      <c r="K70" s="962"/>
      <c r="L70" s="962"/>
      <c r="M70" s="962"/>
      <c r="N70" s="962"/>
      <c r="O70" s="962"/>
      <c r="P70" s="963"/>
      <c r="Q70" s="964">
        <v>82</v>
      </c>
      <c r="R70" s="958"/>
      <c r="S70" s="958"/>
      <c r="T70" s="958"/>
      <c r="U70" s="958"/>
      <c r="V70" s="958">
        <v>76</v>
      </c>
      <c r="W70" s="958"/>
      <c r="X70" s="958"/>
      <c r="Y70" s="958"/>
      <c r="Z70" s="958"/>
      <c r="AA70" s="958">
        <v>6</v>
      </c>
      <c r="AB70" s="958"/>
      <c r="AC70" s="958"/>
      <c r="AD70" s="958"/>
      <c r="AE70" s="958"/>
      <c r="AF70" s="958">
        <v>6</v>
      </c>
      <c r="AG70" s="958"/>
      <c r="AH70" s="958"/>
      <c r="AI70" s="958"/>
      <c r="AJ70" s="958"/>
      <c r="AK70" s="958">
        <v>20</v>
      </c>
      <c r="AL70" s="958"/>
      <c r="AM70" s="958"/>
      <c r="AN70" s="958"/>
      <c r="AO70" s="958"/>
      <c r="AP70" s="958" t="s">
        <v>562</v>
      </c>
      <c r="AQ70" s="958"/>
      <c r="AR70" s="958"/>
      <c r="AS70" s="958"/>
      <c r="AT70" s="958"/>
      <c r="AU70" s="958" t="s">
        <v>562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560</v>
      </c>
      <c r="C71" s="962"/>
      <c r="D71" s="962"/>
      <c r="E71" s="962"/>
      <c r="F71" s="962"/>
      <c r="G71" s="962"/>
      <c r="H71" s="962"/>
      <c r="I71" s="962"/>
      <c r="J71" s="962"/>
      <c r="K71" s="962"/>
      <c r="L71" s="962"/>
      <c r="M71" s="962"/>
      <c r="N71" s="962"/>
      <c r="O71" s="962"/>
      <c r="P71" s="963"/>
      <c r="Q71" s="964">
        <v>229</v>
      </c>
      <c r="R71" s="958"/>
      <c r="S71" s="958"/>
      <c r="T71" s="958"/>
      <c r="U71" s="958"/>
      <c r="V71" s="958">
        <v>223</v>
      </c>
      <c r="W71" s="958"/>
      <c r="X71" s="958"/>
      <c r="Y71" s="958"/>
      <c r="Z71" s="958"/>
      <c r="AA71" s="958">
        <v>6</v>
      </c>
      <c r="AB71" s="958"/>
      <c r="AC71" s="958"/>
      <c r="AD71" s="958"/>
      <c r="AE71" s="958"/>
      <c r="AF71" s="958">
        <v>6</v>
      </c>
      <c r="AG71" s="958"/>
      <c r="AH71" s="958"/>
      <c r="AI71" s="958"/>
      <c r="AJ71" s="958"/>
      <c r="AK71" s="958" t="s">
        <v>562</v>
      </c>
      <c r="AL71" s="958"/>
      <c r="AM71" s="958"/>
      <c r="AN71" s="958"/>
      <c r="AO71" s="958"/>
      <c r="AP71" s="958" t="s">
        <v>562</v>
      </c>
      <c r="AQ71" s="958"/>
      <c r="AR71" s="958"/>
      <c r="AS71" s="958"/>
      <c r="AT71" s="958"/>
      <c r="AU71" s="958" t="s">
        <v>562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561</v>
      </c>
      <c r="C72" s="962"/>
      <c r="D72" s="962"/>
      <c r="E72" s="962"/>
      <c r="F72" s="962"/>
      <c r="G72" s="962"/>
      <c r="H72" s="962"/>
      <c r="I72" s="962"/>
      <c r="J72" s="962"/>
      <c r="K72" s="962"/>
      <c r="L72" s="962"/>
      <c r="M72" s="962"/>
      <c r="N72" s="962"/>
      <c r="O72" s="962"/>
      <c r="P72" s="963"/>
      <c r="Q72" s="964">
        <v>171510</v>
      </c>
      <c r="R72" s="958"/>
      <c r="S72" s="958"/>
      <c r="T72" s="958"/>
      <c r="U72" s="958"/>
      <c r="V72" s="958">
        <v>169101</v>
      </c>
      <c r="W72" s="958"/>
      <c r="X72" s="958"/>
      <c r="Y72" s="958"/>
      <c r="Z72" s="958"/>
      <c r="AA72" s="958">
        <v>2409</v>
      </c>
      <c r="AB72" s="958"/>
      <c r="AC72" s="958"/>
      <c r="AD72" s="958"/>
      <c r="AE72" s="958"/>
      <c r="AF72" s="958">
        <v>2409</v>
      </c>
      <c r="AG72" s="958"/>
      <c r="AH72" s="958"/>
      <c r="AI72" s="958"/>
      <c r="AJ72" s="958"/>
      <c r="AK72" s="958" t="s">
        <v>562</v>
      </c>
      <c r="AL72" s="958"/>
      <c r="AM72" s="958"/>
      <c r="AN72" s="958"/>
      <c r="AO72" s="958"/>
      <c r="AP72" s="958" t="s">
        <v>562</v>
      </c>
      <c r="AQ72" s="958"/>
      <c r="AR72" s="958"/>
      <c r="AS72" s="958"/>
      <c r="AT72" s="958"/>
      <c r="AU72" s="958" t="s">
        <v>562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2678714</v>
      </c>
      <c r="AB110" s="876"/>
      <c r="AC110" s="876"/>
      <c r="AD110" s="876"/>
      <c r="AE110" s="877"/>
      <c r="AF110" s="878">
        <v>2407397</v>
      </c>
      <c r="AG110" s="876"/>
      <c r="AH110" s="876"/>
      <c r="AI110" s="876"/>
      <c r="AJ110" s="877"/>
      <c r="AK110" s="878">
        <v>2284197</v>
      </c>
      <c r="AL110" s="876"/>
      <c r="AM110" s="876"/>
      <c r="AN110" s="876"/>
      <c r="AO110" s="877"/>
      <c r="AP110" s="879">
        <v>22.8</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21298842</v>
      </c>
      <c r="BR110" s="829"/>
      <c r="BS110" s="829"/>
      <c r="BT110" s="829"/>
      <c r="BU110" s="829"/>
      <c r="BV110" s="829">
        <v>20322033</v>
      </c>
      <c r="BW110" s="829"/>
      <c r="BX110" s="829"/>
      <c r="BY110" s="829"/>
      <c r="BZ110" s="829"/>
      <c r="CA110" s="829">
        <v>20238263</v>
      </c>
      <c r="CB110" s="829"/>
      <c r="CC110" s="829"/>
      <c r="CD110" s="829"/>
      <c r="CE110" s="829"/>
      <c r="CF110" s="853">
        <v>202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5585873</v>
      </c>
      <c r="BR112" s="804"/>
      <c r="BS112" s="804"/>
      <c r="BT112" s="804"/>
      <c r="BU112" s="804"/>
      <c r="BV112" s="804">
        <v>5462960</v>
      </c>
      <c r="BW112" s="804"/>
      <c r="BX112" s="804"/>
      <c r="BY112" s="804"/>
      <c r="BZ112" s="804"/>
      <c r="CA112" s="804">
        <v>5130010</v>
      </c>
      <c r="CB112" s="804"/>
      <c r="CC112" s="804"/>
      <c r="CD112" s="804"/>
      <c r="CE112" s="804"/>
      <c r="CF112" s="862">
        <v>51.2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360944</v>
      </c>
      <c r="AB113" s="906"/>
      <c r="AC113" s="906"/>
      <c r="AD113" s="906"/>
      <c r="AE113" s="907"/>
      <c r="AF113" s="908">
        <v>411012</v>
      </c>
      <c r="AG113" s="906"/>
      <c r="AH113" s="906"/>
      <c r="AI113" s="906"/>
      <c r="AJ113" s="907"/>
      <c r="AK113" s="908">
        <v>335400</v>
      </c>
      <c r="AL113" s="906"/>
      <c r="AM113" s="906"/>
      <c r="AN113" s="906"/>
      <c r="AO113" s="907"/>
      <c r="AP113" s="909">
        <v>3.3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31977</v>
      </c>
      <c r="BR113" s="804"/>
      <c r="BS113" s="804"/>
      <c r="BT113" s="804"/>
      <c r="BU113" s="804"/>
      <c r="BV113" s="804">
        <v>24513</v>
      </c>
      <c r="BW113" s="804"/>
      <c r="BX113" s="804"/>
      <c r="BY113" s="804"/>
      <c r="BZ113" s="804"/>
      <c r="CA113" s="804">
        <v>228437</v>
      </c>
      <c r="CB113" s="804"/>
      <c r="CC113" s="804"/>
      <c r="CD113" s="804"/>
      <c r="CE113" s="804"/>
      <c r="CF113" s="862">
        <v>2.2999999999999998</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6529</v>
      </c>
      <c r="AB114" s="767"/>
      <c r="AC114" s="767"/>
      <c r="AD114" s="767"/>
      <c r="AE114" s="768"/>
      <c r="AF114" s="769">
        <v>6693</v>
      </c>
      <c r="AG114" s="767"/>
      <c r="AH114" s="767"/>
      <c r="AI114" s="767"/>
      <c r="AJ114" s="768"/>
      <c r="AK114" s="769">
        <v>7182</v>
      </c>
      <c r="AL114" s="767"/>
      <c r="AM114" s="767"/>
      <c r="AN114" s="767"/>
      <c r="AO114" s="768"/>
      <c r="AP114" s="811">
        <v>0.1</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2175275</v>
      </c>
      <c r="BR114" s="804"/>
      <c r="BS114" s="804"/>
      <c r="BT114" s="804"/>
      <c r="BU114" s="804"/>
      <c r="BV114" s="804">
        <v>2257199</v>
      </c>
      <c r="BW114" s="804"/>
      <c r="BX114" s="804"/>
      <c r="BY114" s="804"/>
      <c r="BZ114" s="804"/>
      <c r="CA114" s="804">
        <v>2368726</v>
      </c>
      <c r="CB114" s="804"/>
      <c r="CC114" s="804"/>
      <c r="CD114" s="804"/>
      <c r="CE114" s="804"/>
      <c r="CF114" s="862">
        <v>23.6</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27</v>
      </c>
      <c r="AB116" s="767"/>
      <c r="AC116" s="767"/>
      <c r="AD116" s="767"/>
      <c r="AE116" s="768"/>
      <c r="AF116" s="769">
        <v>64</v>
      </c>
      <c r="AG116" s="767"/>
      <c r="AH116" s="767"/>
      <c r="AI116" s="767"/>
      <c r="AJ116" s="768"/>
      <c r="AK116" s="769">
        <v>497</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3046214</v>
      </c>
      <c r="AB117" s="890"/>
      <c r="AC117" s="890"/>
      <c r="AD117" s="890"/>
      <c r="AE117" s="891"/>
      <c r="AF117" s="892">
        <v>2825166</v>
      </c>
      <c r="AG117" s="890"/>
      <c r="AH117" s="890"/>
      <c r="AI117" s="890"/>
      <c r="AJ117" s="891"/>
      <c r="AK117" s="892">
        <v>2627276</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444</v>
      </c>
      <c r="BP119" s="865"/>
      <c r="BQ119" s="866">
        <v>29091967</v>
      </c>
      <c r="BR119" s="832"/>
      <c r="BS119" s="832"/>
      <c r="BT119" s="832"/>
      <c r="BU119" s="832"/>
      <c r="BV119" s="832">
        <v>28066705</v>
      </c>
      <c r="BW119" s="832"/>
      <c r="BX119" s="832"/>
      <c r="BY119" s="832"/>
      <c r="BZ119" s="832"/>
      <c r="CA119" s="832">
        <v>27965436</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2751508</v>
      </c>
      <c r="BR120" s="829"/>
      <c r="BS120" s="829"/>
      <c r="BT120" s="829"/>
      <c r="BU120" s="829"/>
      <c r="BV120" s="829">
        <v>1823110</v>
      </c>
      <c r="BW120" s="829"/>
      <c r="BX120" s="829"/>
      <c r="BY120" s="829"/>
      <c r="BZ120" s="829"/>
      <c r="CA120" s="829">
        <v>1928132</v>
      </c>
      <c r="CB120" s="829"/>
      <c r="CC120" s="829"/>
      <c r="CD120" s="829"/>
      <c r="CE120" s="829"/>
      <c r="CF120" s="853">
        <v>19.2</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4021608</v>
      </c>
      <c r="DH120" s="829"/>
      <c r="DI120" s="829"/>
      <c r="DJ120" s="829"/>
      <c r="DK120" s="829"/>
      <c r="DL120" s="829">
        <v>3922019</v>
      </c>
      <c r="DM120" s="829"/>
      <c r="DN120" s="829"/>
      <c r="DO120" s="829"/>
      <c r="DP120" s="829"/>
      <c r="DQ120" s="829">
        <v>3716393</v>
      </c>
      <c r="DR120" s="829"/>
      <c r="DS120" s="829"/>
      <c r="DT120" s="829"/>
      <c r="DU120" s="829"/>
      <c r="DV120" s="830">
        <v>37.1</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76994</v>
      </c>
      <c r="BR121" s="804"/>
      <c r="BS121" s="804"/>
      <c r="BT121" s="804"/>
      <c r="BU121" s="804"/>
      <c r="BV121" s="804">
        <v>68697</v>
      </c>
      <c r="BW121" s="804"/>
      <c r="BX121" s="804"/>
      <c r="BY121" s="804"/>
      <c r="BZ121" s="804"/>
      <c r="CA121" s="804">
        <v>97466</v>
      </c>
      <c r="CB121" s="804"/>
      <c r="CC121" s="804"/>
      <c r="CD121" s="804"/>
      <c r="CE121" s="804"/>
      <c r="CF121" s="862">
        <v>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1022646</v>
      </c>
      <c r="DH121" s="804"/>
      <c r="DI121" s="804"/>
      <c r="DJ121" s="804"/>
      <c r="DK121" s="804"/>
      <c r="DL121" s="804">
        <v>1034499</v>
      </c>
      <c r="DM121" s="804"/>
      <c r="DN121" s="804"/>
      <c r="DO121" s="804"/>
      <c r="DP121" s="804"/>
      <c r="DQ121" s="804">
        <v>1016967</v>
      </c>
      <c r="DR121" s="804"/>
      <c r="DS121" s="804"/>
      <c r="DT121" s="804"/>
      <c r="DU121" s="804"/>
      <c r="DV121" s="781">
        <v>10.199999999999999</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18013026</v>
      </c>
      <c r="BR122" s="832"/>
      <c r="BS122" s="832"/>
      <c r="BT122" s="832"/>
      <c r="BU122" s="832"/>
      <c r="BV122" s="832">
        <v>17560012</v>
      </c>
      <c r="BW122" s="832"/>
      <c r="BX122" s="832"/>
      <c r="BY122" s="832"/>
      <c r="BZ122" s="832"/>
      <c r="CA122" s="832">
        <v>17252885</v>
      </c>
      <c r="CB122" s="832"/>
      <c r="CC122" s="832"/>
      <c r="CD122" s="832"/>
      <c r="CE122" s="832"/>
      <c r="CF122" s="833">
        <v>172.2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478127</v>
      </c>
      <c r="DH122" s="804"/>
      <c r="DI122" s="804"/>
      <c r="DJ122" s="804"/>
      <c r="DK122" s="804"/>
      <c r="DL122" s="804">
        <v>450495</v>
      </c>
      <c r="DM122" s="804"/>
      <c r="DN122" s="804"/>
      <c r="DO122" s="804"/>
      <c r="DP122" s="804"/>
      <c r="DQ122" s="804">
        <v>350649</v>
      </c>
      <c r="DR122" s="804"/>
      <c r="DS122" s="804"/>
      <c r="DT122" s="804"/>
      <c r="DU122" s="804"/>
      <c r="DV122" s="781">
        <v>3.5</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452</v>
      </c>
      <c r="BP123" s="865"/>
      <c r="BQ123" s="819">
        <v>20841528</v>
      </c>
      <c r="BR123" s="820"/>
      <c r="BS123" s="820"/>
      <c r="BT123" s="820"/>
      <c r="BU123" s="820"/>
      <c r="BV123" s="820">
        <v>19451819</v>
      </c>
      <c r="BW123" s="820"/>
      <c r="BX123" s="820"/>
      <c r="BY123" s="820"/>
      <c r="BZ123" s="820"/>
      <c r="CA123" s="820">
        <v>19278483</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56875</v>
      </c>
      <c r="DH123" s="767"/>
      <c r="DI123" s="767"/>
      <c r="DJ123" s="767"/>
      <c r="DK123" s="768"/>
      <c r="DL123" s="769">
        <v>51297</v>
      </c>
      <c r="DM123" s="767"/>
      <c r="DN123" s="767"/>
      <c r="DO123" s="767"/>
      <c r="DP123" s="768"/>
      <c r="DQ123" s="769">
        <v>42003</v>
      </c>
      <c r="DR123" s="767"/>
      <c r="DS123" s="767"/>
      <c r="DT123" s="767"/>
      <c r="DU123" s="768"/>
      <c r="DV123" s="811">
        <v>0.4</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84.4</v>
      </c>
      <c r="BR124" s="818"/>
      <c r="BS124" s="818"/>
      <c r="BT124" s="818"/>
      <c r="BU124" s="818"/>
      <c r="BV124" s="818">
        <v>88</v>
      </c>
      <c r="BW124" s="818"/>
      <c r="BX124" s="818"/>
      <c r="BY124" s="818"/>
      <c r="BZ124" s="818"/>
      <c r="CA124" s="818">
        <v>86.7</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6617</v>
      </c>
      <c r="DH124" s="751"/>
      <c r="DI124" s="751"/>
      <c r="DJ124" s="751"/>
      <c r="DK124" s="752"/>
      <c r="DL124" s="753">
        <v>4650</v>
      </c>
      <c r="DM124" s="751"/>
      <c r="DN124" s="751"/>
      <c r="DO124" s="751"/>
      <c r="DP124" s="752"/>
      <c r="DQ124" s="753">
        <v>3998</v>
      </c>
      <c r="DR124" s="751"/>
      <c r="DS124" s="751"/>
      <c r="DT124" s="751"/>
      <c r="DU124" s="752"/>
      <c r="DV124" s="835">
        <v>0</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15011</v>
      </c>
      <c r="AB128" s="788"/>
      <c r="AC128" s="788"/>
      <c r="AD128" s="788"/>
      <c r="AE128" s="789"/>
      <c r="AF128" s="790">
        <v>11435</v>
      </c>
      <c r="AG128" s="788"/>
      <c r="AH128" s="788"/>
      <c r="AI128" s="788"/>
      <c r="AJ128" s="789"/>
      <c r="AK128" s="790">
        <v>25582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13.09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11609246</v>
      </c>
      <c r="AB129" s="767"/>
      <c r="AC129" s="767"/>
      <c r="AD129" s="767"/>
      <c r="AE129" s="768"/>
      <c r="AF129" s="769">
        <v>11534364</v>
      </c>
      <c r="AG129" s="767"/>
      <c r="AH129" s="767"/>
      <c r="AI129" s="767"/>
      <c r="AJ129" s="768"/>
      <c r="AK129" s="769">
        <v>11673057</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18.09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1840038</v>
      </c>
      <c r="AB130" s="767"/>
      <c r="AC130" s="767"/>
      <c r="AD130" s="767"/>
      <c r="AE130" s="768"/>
      <c r="AF130" s="769">
        <v>1747480</v>
      </c>
      <c r="AG130" s="767"/>
      <c r="AH130" s="767"/>
      <c r="AI130" s="767"/>
      <c r="AJ130" s="768"/>
      <c r="AK130" s="769">
        <v>1655830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9769208</v>
      </c>
      <c r="AB131" s="751"/>
      <c r="AC131" s="751"/>
      <c r="AD131" s="751"/>
      <c r="AE131" s="752"/>
      <c r="AF131" s="753">
        <v>9786884</v>
      </c>
      <c r="AG131" s="751"/>
      <c r="AH131" s="751"/>
      <c r="AI131" s="751"/>
      <c r="AJ131" s="752"/>
      <c r="AK131" s="753">
        <v>10017227</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86.7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12.19305598</v>
      </c>
      <c r="AB132" s="732"/>
      <c r="AC132" s="732"/>
      <c r="AD132" s="732"/>
      <c r="AE132" s="733"/>
      <c r="AF132" s="734">
        <v>10.894693350000001</v>
      </c>
      <c r="AG132" s="732"/>
      <c r="AH132" s="732"/>
      <c r="AI132" s="732"/>
      <c r="AJ132" s="733"/>
      <c r="AK132" s="734">
        <v>9.4423736229999999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11.6</v>
      </c>
      <c r="AB133" s="711"/>
      <c r="AC133" s="711"/>
      <c r="AD133" s="711"/>
      <c r="AE133" s="712"/>
      <c r="AF133" s="710">
        <v>11.3</v>
      </c>
      <c r="AG133" s="711"/>
      <c r="AH133" s="711"/>
      <c r="AI133" s="711"/>
      <c r="AJ133" s="712"/>
      <c r="AK133" s="710">
        <v>10.8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8NTGsBZAVSOpygbVB7vROrHmhHdESun+ltrn1rusjKMwSd3QLNBJ7ZCtiCzFAtGmtHgiHoTieeMDFXaRRWng==" saltValue="TZ5TiCzRgRe914aApRJn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1" zoomScale="75" zoomScaleNormal="85" zoomScaleSheetLayoutView="7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RrfhXuMLZk3KRnAJQtzHTSXjVaN/GJgJpz8NHtmJcJe913nAmrA0dHOipAN3n7mYKP0ZHtkZdiRvcbPaxziaw==" saltValue="p9GtU/KoAbNe4zMp0YlR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DUDWLcjCRfpxjl1dLBf9ZBXtwp2LPw/lrzMh1ppMZP78UKm/N88li2uYdzeSCrKX/ceIo9d5szgX1j+33yGHQ==" saltValue="1QxoeHhBjJDwBi01zwROc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3498674</v>
      </c>
      <c r="AP9" s="262">
        <v>112080</v>
      </c>
      <c r="AQ9" s="263">
        <v>117270</v>
      </c>
      <c r="AR9" s="264">
        <v>-4.4000000000000004</v>
      </c>
    </row>
    <row r="10" spans="1:46" ht="13.5" customHeight="1" x14ac:dyDescent="0.2">
      <c r="A10" s="247"/>
      <c r="AK10" s="1117" t="s">
        <v>487</v>
      </c>
      <c r="AL10" s="1118"/>
      <c r="AM10" s="1118"/>
      <c r="AN10" s="1119"/>
      <c r="AO10" s="265">
        <v>621158</v>
      </c>
      <c r="AP10" s="265">
        <v>19899</v>
      </c>
      <c r="AQ10" s="266">
        <v>10490</v>
      </c>
      <c r="AR10" s="267">
        <v>89.7</v>
      </c>
    </row>
    <row r="11" spans="1:46" ht="13.5" customHeight="1" x14ac:dyDescent="0.2">
      <c r="A11" s="247"/>
      <c r="AK11" s="1117" t="s">
        <v>488</v>
      </c>
      <c r="AL11" s="1118"/>
      <c r="AM11" s="1118"/>
      <c r="AN11" s="1119"/>
      <c r="AO11" s="265" t="s">
        <v>489</v>
      </c>
      <c r="AP11" s="265" t="s">
        <v>489</v>
      </c>
      <c r="AQ11" s="266">
        <v>1802</v>
      </c>
      <c r="AR11" s="267" t="s">
        <v>489</v>
      </c>
    </row>
    <row r="12" spans="1:46" ht="13.5" customHeight="1" x14ac:dyDescent="0.2">
      <c r="A12" s="247"/>
      <c r="AK12" s="1117" t="s">
        <v>490</v>
      </c>
      <c r="AL12" s="1118"/>
      <c r="AM12" s="1118"/>
      <c r="AN12" s="1119"/>
      <c r="AO12" s="265" t="s">
        <v>489</v>
      </c>
      <c r="AP12" s="265" t="s">
        <v>489</v>
      </c>
      <c r="AQ12" s="266">
        <v>3</v>
      </c>
      <c r="AR12" s="267" t="s">
        <v>489</v>
      </c>
    </row>
    <row r="13" spans="1:46" ht="13.5" customHeight="1" x14ac:dyDescent="0.2">
      <c r="A13" s="247"/>
      <c r="AK13" s="1117" t="s">
        <v>491</v>
      </c>
      <c r="AL13" s="1118"/>
      <c r="AM13" s="1118"/>
      <c r="AN13" s="1119"/>
      <c r="AO13" s="265" t="s">
        <v>489</v>
      </c>
      <c r="AP13" s="265" t="s">
        <v>489</v>
      </c>
      <c r="AQ13" s="266">
        <v>4482</v>
      </c>
      <c r="AR13" s="267" t="s">
        <v>489</v>
      </c>
    </row>
    <row r="14" spans="1:46" ht="13.5" customHeight="1" x14ac:dyDescent="0.2">
      <c r="A14" s="247"/>
      <c r="AK14" s="1117" t="s">
        <v>492</v>
      </c>
      <c r="AL14" s="1118"/>
      <c r="AM14" s="1118"/>
      <c r="AN14" s="1119"/>
      <c r="AO14" s="265">
        <v>78978</v>
      </c>
      <c r="AP14" s="265">
        <v>2530</v>
      </c>
      <c r="AQ14" s="266">
        <v>2749</v>
      </c>
      <c r="AR14" s="267">
        <v>-8</v>
      </c>
    </row>
    <row r="15" spans="1:46" ht="13.5" customHeight="1" x14ac:dyDescent="0.2">
      <c r="A15" s="247"/>
      <c r="AK15" s="1120" t="s">
        <v>493</v>
      </c>
      <c r="AL15" s="1121"/>
      <c r="AM15" s="1121"/>
      <c r="AN15" s="1122"/>
      <c r="AO15" s="265">
        <v>-205285</v>
      </c>
      <c r="AP15" s="265">
        <v>-6576</v>
      </c>
      <c r="AQ15" s="266">
        <v>-7399</v>
      </c>
      <c r="AR15" s="267">
        <v>-11.1</v>
      </c>
    </row>
    <row r="16" spans="1:46" ht="13.2" x14ac:dyDescent="0.2">
      <c r="A16" s="247"/>
      <c r="AK16" s="1120" t="s">
        <v>178</v>
      </c>
      <c r="AL16" s="1121"/>
      <c r="AM16" s="1121"/>
      <c r="AN16" s="1122"/>
      <c r="AO16" s="265">
        <v>3993525</v>
      </c>
      <c r="AP16" s="265">
        <v>127932</v>
      </c>
      <c r="AQ16" s="266">
        <v>129397</v>
      </c>
      <c r="AR16" s="267">
        <v>-1.1000000000000001</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9.83</v>
      </c>
      <c r="AP21" s="278">
        <v>11.07</v>
      </c>
      <c r="AQ21" s="279">
        <v>-1.24</v>
      </c>
      <c r="AS21" s="280"/>
      <c r="AT21" s="276"/>
    </row>
    <row r="22" spans="1:46" s="248" customFormat="1" ht="13.2" x14ac:dyDescent="0.2">
      <c r="A22" s="276"/>
      <c r="AK22" s="1123" t="s">
        <v>499</v>
      </c>
      <c r="AL22" s="1124"/>
      <c r="AM22" s="1124"/>
      <c r="AN22" s="1125"/>
      <c r="AO22" s="281">
        <v>95.9</v>
      </c>
      <c r="AP22" s="282">
        <v>97.2</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2284197</v>
      </c>
      <c r="AP32" s="291">
        <v>73174</v>
      </c>
      <c r="AQ32" s="292">
        <v>74841</v>
      </c>
      <c r="AR32" s="293">
        <v>-2.2000000000000002</v>
      </c>
    </row>
    <row r="33" spans="1:46" ht="13.5" customHeight="1" x14ac:dyDescent="0.2">
      <c r="A33" s="247"/>
      <c r="AK33" s="1107" t="s">
        <v>504</v>
      </c>
      <c r="AL33" s="1108"/>
      <c r="AM33" s="1108"/>
      <c r="AN33" s="1109"/>
      <c r="AO33" s="291" t="s">
        <v>489</v>
      </c>
      <c r="AP33" s="291" t="s">
        <v>489</v>
      </c>
      <c r="AQ33" s="292" t="s">
        <v>489</v>
      </c>
      <c r="AR33" s="293" t="s">
        <v>489</v>
      </c>
    </row>
    <row r="34" spans="1:46" ht="27" customHeight="1" x14ac:dyDescent="0.2">
      <c r="A34" s="247"/>
      <c r="AK34" s="1107" t="s">
        <v>505</v>
      </c>
      <c r="AL34" s="1108"/>
      <c r="AM34" s="1108"/>
      <c r="AN34" s="1109"/>
      <c r="AO34" s="291" t="s">
        <v>489</v>
      </c>
      <c r="AP34" s="291" t="s">
        <v>489</v>
      </c>
      <c r="AQ34" s="292">
        <v>1</v>
      </c>
      <c r="AR34" s="293" t="s">
        <v>489</v>
      </c>
    </row>
    <row r="35" spans="1:46" ht="27" customHeight="1" x14ac:dyDescent="0.2">
      <c r="A35" s="247"/>
      <c r="AK35" s="1107" t="s">
        <v>506</v>
      </c>
      <c r="AL35" s="1108"/>
      <c r="AM35" s="1108"/>
      <c r="AN35" s="1109"/>
      <c r="AO35" s="291">
        <v>335400</v>
      </c>
      <c r="AP35" s="291">
        <v>10744</v>
      </c>
      <c r="AQ35" s="292">
        <v>16683</v>
      </c>
      <c r="AR35" s="293">
        <v>-35.6</v>
      </c>
    </row>
    <row r="36" spans="1:46" ht="27" customHeight="1" x14ac:dyDescent="0.2">
      <c r="A36" s="247"/>
      <c r="AK36" s="1107" t="s">
        <v>507</v>
      </c>
      <c r="AL36" s="1108"/>
      <c r="AM36" s="1108"/>
      <c r="AN36" s="1109"/>
      <c r="AO36" s="291">
        <v>7182</v>
      </c>
      <c r="AP36" s="291">
        <v>230</v>
      </c>
      <c r="AQ36" s="292">
        <v>2411</v>
      </c>
      <c r="AR36" s="293">
        <v>-90.5</v>
      </c>
    </row>
    <row r="37" spans="1:46" ht="13.5" customHeight="1" x14ac:dyDescent="0.2">
      <c r="A37" s="247"/>
      <c r="AK37" s="1107" t="s">
        <v>508</v>
      </c>
      <c r="AL37" s="1108"/>
      <c r="AM37" s="1108"/>
      <c r="AN37" s="1109"/>
      <c r="AO37" s="291" t="s">
        <v>489</v>
      </c>
      <c r="AP37" s="291" t="s">
        <v>489</v>
      </c>
      <c r="AQ37" s="292">
        <v>548</v>
      </c>
      <c r="AR37" s="293" t="s">
        <v>489</v>
      </c>
    </row>
    <row r="38" spans="1:46" ht="27" customHeight="1" x14ac:dyDescent="0.2">
      <c r="A38" s="247"/>
      <c r="AK38" s="1110" t="s">
        <v>509</v>
      </c>
      <c r="AL38" s="1111"/>
      <c r="AM38" s="1111"/>
      <c r="AN38" s="1112"/>
      <c r="AO38" s="294">
        <v>497</v>
      </c>
      <c r="AP38" s="294">
        <v>16</v>
      </c>
      <c r="AQ38" s="295">
        <v>7</v>
      </c>
      <c r="AR38" s="283">
        <v>128.6</v>
      </c>
      <c r="AS38" s="290"/>
    </row>
    <row r="39" spans="1:46" ht="13.2" x14ac:dyDescent="0.2">
      <c r="A39" s="247"/>
      <c r="AK39" s="1110" t="s">
        <v>510</v>
      </c>
      <c r="AL39" s="1111"/>
      <c r="AM39" s="1111"/>
      <c r="AN39" s="1112"/>
      <c r="AO39" s="291">
        <v>-25582</v>
      </c>
      <c r="AP39" s="291">
        <v>-820</v>
      </c>
      <c r="AQ39" s="292">
        <v>-3756</v>
      </c>
      <c r="AR39" s="293">
        <v>-78.2</v>
      </c>
      <c r="AS39" s="290"/>
    </row>
    <row r="40" spans="1:46" ht="27" customHeight="1" x14ac:dyDescent="0.2">
      <c r="A40" s="247"/>
      <c r="AK40" s="1107" t="s">
        <v>511</v>
      </c>
      <c r="AL40" s="1108"/>
      <c r="AM40" s="1108"/>
      <c r="AN40" s="1109"/>
      <c r="AO40" s="291">
        <v>-1655830</v>
      </c>
      <c r="AP40" s="291">
        <v>-53044</v>
      </c>
      <c r="AQ40" s="292">
        <v>-63247</v>
      </c>
      <c r="AR40" s="293">
        <v>-16.100000000000001</v>
      </c>
      <c r="AS40" s="290"/>
    </row>
    <row r="41" spans="1:46" ht="13.2" x14ac:dyDescent="0.2">
      <c r="A41" s="247"/>
      <c r="AK41" s="1113" t="s">
        <v>288</v>
      </c>
      <c r="AL41" s="1114"/>
      <c r="AM41" s="1114"/>
      <c r="AN41" s="1115"/>
      <c r="AO41" s="291">
        <v>945864</v>
      </c>
      <c r="AP41" s="291">
        <v>30301</v>
      </c>
      <c r="AQ41" s="292">
        <v>27488</v>
      </c>
      <c r="AR41" s="293">
        <v>10.199999999999999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2173776</v>
      </c>
      <c r="AN51" s="313">
        <v>63758</v>
      </c>
      <c r="AO51" s="314">
        <v>-24.2</v>
      </c>
      <c r="AP51" s="315">
        <v>76347</v>
      </c>
      <c r="AQ51" s="316">
        <v>2.4</v>
      </c>
      <c r="AR51" s="317">
        <v>-26.6</v>
      </c>
    </row>
    <row r="52" spans="1:44" ht="13.2" x14ac:dyDescent="0.2">
      <c r="A52" s="247"/>
      <c r="AK52" s="318"/>
      <c r="AL52" s="319" t="s">
        <v>521</v>
      </c>
      <c r="AM52" s="320">
        <v>757982</v>
      </c>
      <c r="AN52" s="321">
        <v>22232</v>
      </c>
      <c r="AO52" s="322">
        <v>58</v>
      </c>
      <c r="AP52" s="323">
        <v>41762</v>
      </c>
      <c r="AQ52" s="324">
        <v>0.5</v>
      </c>
      <c r="AR52" s="325">
        <v>57.5</v>
      </c>
    </row>
    <row r="53" spans="1:44" ht="13.2" x14ac:dyDescent="0.2">
      <c r="A53" s="247"/>
      <c r="AK53" s="303" t="s">
        <v>522</v>
      </c>
      <c r="AL53" s="304"/>
      <c r="AM53" s="312">
        <v>2349221</v>
      </c>
      <c r="AN53" s="313">
        <v>70454</v>
      </c>
      <c r="AO53" s="314">
        <v>10.5</v>
      </c>
      <c r="AP53" s="315">
        <v>96469</v>
      </c>
      <c r="AQ53" s="316">
        <v>26.4</v>
      </c>
      <c r="AR53" s="317">
        <v>-15.9</v>
      </c>
    </row>
    <row r="54" spans="1:44" ht="13.2" x14ac:dyDescent="0.2">
      <c r="A54" s="247"/>
      <c r="AK54" s="318"/>
      <c r="AL54" s="319" t="s">
        <v>521</v>
      </c>
      <c r="AM54" s="320">
        <v>949332</v>
      </c>
      <c r="AN54" s="321">
        <v>28471</v>
      </c>
      <c r="AO54" s="322">
        <v>28.1</v>
      </c>
      <c r="AP54" s="323">
        <v>49775</v>
      </c>
      <c r="AQ54" s="324">
        <v>19.2</v>
      </c>
      <c r="AR54" s="325">
        <v>8.9</v>
      </c>
    </row>
    <row r="55" spans="1:44" ht="13.2" x14ac:dyDescent="0.2">
      <c r="A55" s="247"/>
      <c r="AK55" s="303" t="s">
        <v>523</v>
      </c>
      <c r="AL55" s="304"/>
      <c r="AM55" s="312">
        <v>3013361</v>
      </c>
      <c r="AN55" s="313">
        <v>92307</v>
      </c>
      <c r="AO55" s="314">
        <v>31</v>
      </c>
      <c r="AP55" s="315">
        <v>85743</v>
      </c>
      <c r="AQ55" s="316">
        <v>-11.1</v>
      </c>
      <c r="AR55" s="317">
        <v>42.1</v>
      </c>
    </row>
    <row r="56" spans="1:44" ht="13.2" x14ac:dyDescent="0.2">
      <c r="A56" s="247"/>
      <c r="AK56" s="318"/>
      <c r="AL56" s="319" t="s">
        <v>521</v>
      </c>
      <c r="AM56" s="320">
        <v>820840</v>
      </c>
      <c r="AN56" s="321">
        <v>25144</v>
      </c>
      <c r="AO56" s="322">
        <v>-11.7</v>
      </c>
      <c r="AP56" s="323">
        <v>45231</v>
      </c>
      <c r="AQ56" s="324">
        <v>-9.1</v>
      </c>
      <c r="AR56" s="325">
        <v>-2.6</v>
      </c>
    </row>
    <row r="57" spans="1:44" ht="13.2" x14ac:dyDescent="0.2">
      <c r="A57" s="247"/>
      <c r="AK57" s="303" t="s">
        <v>524</v>
      </c>
      <c r="AL57" s="304"/>
      <c r="AM57" s="312">
        <v>2275441</v>
      </c>
      <c r="AN57" s="313">
        <v>71108</v>
      </c>
      <c r="AO57" s="314">
        <v>-23</v>
      </c>
      <c r="AP57" s="315">
        <v>92509</v>
      </c>
      <c r="AQ57" s="316">
        <v>7.9</v>
      </c>
      <c r="AR57" s="317">
        <v>-30.9</v>
      </c>
    </row>
    <row r="58" spans="1:44" ht="13.2" x14ac:dyDescent="0.2">
      <c r="A58" s="247"/>
      <c r="AK58" s="318"/>
      <c r="AL58" s="319" t="s">
        <v>521</v>
      </c>
      <c r="AM58" s="320">
        <v>925242</v>
      </c>
      <c r="AN58" s="321">
        <v>28914</v>
      </c>
      <c r="AO58" s="322">
        <v>15</v>
      </c>
      <c r="AP58" s="323">
        <v>52274</v>
      </c>
      <c r="AQ58" s="324">
        <v>15.6</v>
      </c>
      <c r="AR58" s="325">
        <v>-0.6</v>
      </c>
    </row>
    <row r="59" spans="1:44" ht="13.2" x14ac:dyDescent="0.2">
      <c r="A59" s="247"/>
      <c r="AK59" s="303" t="s">
        <v>525</v>
      </c>
      <c r="AL59" s="304"/>
      <c r="AM59" s="312">
        <v>3068059</v>
      </c>
      <c r="AN59" s="313">
        <v>98285</v>
      </c>
      <c r="AO59" s="314">
        <v>38.200000000000003</v>
      </c>
      <c r="AP59" s="315">
        <v>98544</v>
      </c>
      <c r="AQ59" s="316">
        <v>6.5</v>
      </c>
      <c r="AR59" s="317">
        <v>31.7</v>
      </c>
    </row>
    <row r="60" spans="1:44" ht="13.2" x14ac:dyDescent="0.2">
      <c r="A60" s="247"/>
      <c r="AK60" s="318"/>
      <c r="AL60" s="319" t="s">
        <v>521</v>
      </c>
      <c r="AM60" s="320">
        <v>1000709</v>
      </c>
      <c r="AN60" s="321">
        <v>32058</v>
      </c>
      <c r="AO60" s="322">
        <v>10.9</v>
      </c>
      <c r="AP60" s="323">
        <v>55816</v>
      </c>
      <c r="AQ60" s="324">
        <v>6.8</v>
      </c>
      <c r="AR60" s="325">
        <v>4.0999999999999996</v>
      </c>
    </row>
    <row r="61" spans="1:44" ht="13.2" x14ac:dyDescent="0.2">
      <c r="A61" s="247"/>
      <c r="AK61" s="303" t="s">
        <v>526</v>
      </c>
      <c r="AL61" s="326"/>
      <c r="AM61" s="312">
        <v>2575972</v>
      </c>
      <c r="AN61" s="313">
        <v>79182</v>
      </c>
      <c r="AO61" s="314">
        <v>6.5</v>
      </c>
      <c r="AP61" s="315">
        <v>89922</v>
      </c>
      <c r="AQ61" s="327">
        <v>6.4</v>
      </c>
      <c r="AR61" s="317">
        <v>0.1</v>
      </c>
    </row>
    <row r="62" spans="1:44" ht="13.2" x14ac:dyDescent="0.2">
      <c r="A62" s="247"/>
      <c r="AK62" s="318"/>
      <c r="AL62" s="319" t="s">
        <v>521</v>
      </c>
      <c r="AM62" s="320">
        <v>890821</v>
      </c>
      <c r="AN62" s="321">
        <v>27364</v>
      </c>
      <c r="AO62" s="322">
        <v>20.100000000000001</v>
      </c>
      <c r="AP62" s="323">
        <v>48972</v>
      </c>
      <c r="AQ62" s="324">
        <v>6.6</v>
      </c>
      <c r="AR62" s="325">
        <v>13.5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fvWRlr6U6VRinZ1kZw1qf5KrhZ2V0GZzfeqnTcgkvNEuY0vPKSrQyNYKrLKTWNsBRT31ONMwQiqFkeCmjO96g==" saltValue="67c2uygY/riQVM4QaA9r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75" zoomScaleNormal="7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8Y/fAK1+9maui0RwaNsvY61Xl4zLOz8k1c7V8rEiK3yt0AokVg66GUeWYcreCLzkfT3CxgfSCNr02i50ezaWMQ==" saltValue="cIdEUDmd12jrY7IylqOU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Ueh6XRyM/H8dglb25nIlE2v2cEjGST3ci/gzzXWDhfXnnC7US7+ynQ/6+M2TBpl6kI6V54n5wNJ5h1Gw3oVBDw==" saltValue="1eMfW+/76EFaAM6HfQF8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10.37</v>
      </c>
      <c r="G47" s="12">
        <v>12.06</v>
      </c>
      <c r="H47" s="12">
        <v>11.52</v>
      </c>
      <c r="I47" s="12">
        <v>9.66</v>
      </c>
      <c r="J47" s="13">
        <v>11.05</v>
      </c>
    </row>
    <row r="48" spans="2:10" ht="57.75" customHeight="1" x14ac:dyDescent="0.2">
      <c r="B48" s="14"/>
      <c r="C48" s="1128" t="s">
        <v>4</v>
      </c>
      <c r="D48" s="1128"/>
      <c r="E48" s="1129"/>
      <c r="F48" s="15">
        <v>11.55</v>
      </c>
      <c r="G48" s="16">
        <v>14.04</v>
      </c>
      <c r="H48" s="16">
        <v>9.01</v>
      </c>
      <c r="I48" s="16">
        <v>9.8699999999999992</v>
      </c>
      <c r="J48" s="17">
        <v>7.71</v>
      </c>
    </row>
    <row r="49" spans="2:10" ht="57.75" customHeight="1" thickBot="1" x14ac:dyDescent="0.25">
      <c r="B49" s="18"/>
      <c r="C49" s="1130" t="s">
        <v>5</v>
      </c>
      <c r="D49" s="1130"/>
      <c r="E49" s="1131"/>
      <c r="F49" s="19">
        <v>1.55</v>
      </c>
      <c r="G49" s="20">
        <v>5.12</v>
      </c>
      <c r="H49" s="20" t="s">
        <v>533</v>
      </c>
      <c r="I49" s="20" t="s">
        <v>534</v>
      </c>
      <c r="J49" s="21" t="s">
        <v>535</v>
      </c>
    </row>
    <row r="50" spans="2:10" ht="13.2" x14ac:dyDescent="0.2"/>
  </sheetData>
  <sheetProtection algorithmName="SHA-512" hashValue="4sJfM6+gTFUsKo/F/5nlFeIZA3Tsz2LcnhVXwVhc0KA1Ca6XXGaIfOLnjf4GuUE1BxU3o0pdb1yzD1RdHCWGew==" saltValue="uhYC5fBQ5eAJG4qpNMiK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2026-03-09T07:47:44Z</cp:lastPrinted>
  <dcterms:created xsi:type="dcterms:W3CDTF">2026-02-23T04:29:51Z</dcterms:created>
  <dcterms:modified xsi:type="dcterms:W3CDTF">2026-03-19T09:26:58Z</dcterms:modified>
  <cp:category/>
</cp:coreProperties>
</file>